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3" sheetId="3" r:id="rId1"/>
  </sheets>
  <definedNames>
    <definedName name="_xlnm._FilterDatabase" localSheetId="0" hidden="1">Лист3!$A$7:$G$82</definedName>
    <definedName name="_xlnm.Print_Titles" localSheetId="0">Лист3!$6:$7</definedName>
    <definedName name="_xlnm.Print_Area" localSheetId="0">Лист3!$A$1:$L$82</definedName>
  </definedNames>
  <calcPr calcId="125725"/>
</workbook>
</file>

<file path=xl/calcChain.xml><?xml version="1.0" encoding="utf-8"?>
<calcChain xmlns="http://schemas.openxmlformats.org/spreadsheetml/2006/main">
  <c r="L82" i="3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A35" l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L9" l="1"/>
  <c r="K8"/>
  <c r="H23" l="1"/>
  <c r="H32"/>
  <c r="H35"/>
  <c r="H37"/>
  <c r="H38"/>
  <c r="H56"/>
  <c r="H69"/>
  <c r="H80"/>
  <c r="F82" l="1"/>
  <c r="G82" s="1"/>
  <c r="H82" s="1"/>
  <c r="F81"/>
  <c r="G81" s="1"/>
  <c r="H81" s="1"/>
  <c r="F80"/>
  <c r="F71"/>
  <c r="G71" s="1"/>
  <c r="H71" s="1"/>
  <c r="F72"/>
  <c r="G72" s="1"/>
  <c r="H72" s="1"/>
  <c r="F73"/>
  <c r="G73" s="1"/>
  <c r="H73" s="1"/>
  <c r="F74"/>
  <c r="G74" s="1"/>
  <c r="H74" s="1"/>
  <c r="F75"/>
  <c r="G75" s="1"/>
  <c r="H75" s="1"/>
  <c r="F76"/>
  <c r="G76" s="1"/>
  <c r="H76" s="1"/>
  <c r="F77"/>
  <c r="G77" s="1"/>
  <c r="H77" s="1"/>
  <c r="F78"/>
  <c r="G78" s="1"/>
  <c r="H78" s="1"/>
  <c r="F79"/>
  <c r="G79" s="1"/>
  <c r="H79" s="1"/>
  <c r="F70"/>
  <c r="G70" s="1"/>
  <c r="H70" s="1"/>
  <c r="C8"/>
  <c r="D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M8"/>
  <c r="F10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F24"/>
  <c r="G24" s="1"/>
  <c r="H24" s="1"/>
  <c r="F25"/>
  <c r="G25" s="1"/>
  <c r="H25" s="1"/>
  <c r="F26"/>
  <c r="G26" s="1"/>
  <c r="H26" s="1"/>
  <c r="F27"/>
  <c r="G27" s="1"/>
  <c r="H27" s="1"/>
  <c r="F28"/>
  <c r="G28" s="1"/>
  <c r="H28" s="1"/>
  <c r="F29"/>
  <c r="G29" s="1"/>
  <c r="H29" s="1"/>
  <c r="F30"/>
  <c r="G30" s="1"/>
  <c r="H30" s="1"/>
  <c r="F31"/>
  <c r="G31" s="1"/>
  <c r="H31" s="1"/>
  <c r="F32"/>
  <c r="F33"/>
  <c r="G33" s="1"/>
  <c r="H33" s="1"/>
  <c r="F34"/>
  <c r="G34" s="1"/>
  <c r="H34" s="1"/>
  <c r="F35"/>
  <c r="F36"/>
  <c r="G36" s="1"/>
  <c r="H36" s="1"/>
  <c r="F37"/>
  <c r="F38"/>
  <c r="F39"/>
  <c r="G39" s="1"/>
  <c r="H39" s="1"/>
  <c r="F40"/>
  <c r="G40" s="1"/>
  <c r="H40" s="1"/>
  <c r="F41"/>
  <c r="G41" s="1"/>
  <c r="H41" s="1"/>
  <c r="F42"/>
  <c r="G42" s="1"/>
  <c r="H42" s="1"/>
  <c r="F43"/>
  <c r="G43" s="1"/>
  <c r="H43" s="1"/>
  <c r="F44"/>
  <c r="G44" s="1"/>
  <c r="H44" s="1"/>
  <c r="F45"/>
  <c r="G45" s="1"/>
  <c r="H45" s="1"/>
  <c r="F46"/>
  <c r="G46" s="1"/>
  <c r="H46" s="1"/>
  <c r="F47"/>
  <c r="G47" s="1"/>
  <c r="H47" s="1"/>
  <c r="F48"/>
  <c r="G48" s="1"/>
  <c r="H48" s="1"/>
  <c r="F49"/>
  <c r="G49" s="1"/>
  <c r="H49" s="1"/>
  <c r="F50"/>
  <c r="G50" s="1"/>
  <c r="H50" s="1"/>
  <c r="F51"/>
  <c r="G51" s="1"/>
  <c r="H51" s="1"/>
  <c r="F52"/>
  <c r="G52" s="1"/>
  <c r="H52" s="1"/>
  <c r="F53"/>
  <c r="G53" s="1"/>
  <c r="H53" s="1"/>
  <c r="F54"/>
  <c r="G54" s="1"/>
  <c r="H54" s="1"/>
  <c r="F55"/>
  <c r="G55" s="1"/>
  <c r="H55" s="1"/>
  <c r="F56"/>
  <c r="F57"/>
  <c r="G57" s="1"/>
  <c r="H57" s="1"/>
  <c r="F58"/>
  <c r="G58" s="1"/>
  <c r="H58" s="1"/>
  <c r="F59"/>
  <c r="G59" s="1"/>
  <c r="H59" s="1"/>
  <c r="F60"/>
  <c r="G60" s="1"/>
  <c r="H60" s="1"/>
  <c r="F61"/>
  <c r="G61" s="1"/>
  <c r="H61" s="1"/>
  <c r="F62"/>
  <c r="G62" s="1"/>
  <c r="H62" s="1"/>
  <c r="F63"/>
  <c r="G63" s="1"/>
  <c r="H63" s="1"/>
  <c r="F64"/>
  <c r="G64" s="1"/>
  <c r="H64" s="1"/>
  <c r="F65"/>
  <c r="G65" s="1"/>
  <c r="H65" s="1"/>
  <c r="F66"/>
  <c r="G66" s="1"/>
  <c r="H66" s="1"/>
  <c r="F67"/>
  <c r="G67" s="1"/>
  <c r="H67" s="1"/>
  <c r="F68"/>
  <c r="G68" s="1"/>
  <c r="H68" s="1"/>
  <c r="F69"/>
  <c r="F9"/>
  <c r="G9" s="1"/>
  <c r="H9" s="1"/>
  <c r="H8" l="1"/>
  <c r="G8"/>
  <c r="N8"/>
  <c r="L8"/>
  <c r="I8" l="1"/>
  <c r="J8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J67" l="1"/>
  <c r="J53"/>
  <c r="J45"/>
  <c r="J36"/>
  <c r="J29"/>
  <c r="J19"/>
  <c r="J11"/>
  <c r="J74"/>
  <c r="J52"/>
  <c r="J44"/>
  <c r="J34"/>
  <c r="J24"/>
  <c r="J16"/>
  <c r="J79"/>
  <c r="J71"/>
  <c r="J56"/>
  <c r="J35"/>
  <c r="J37"/>
  <c r="J23"/>
  <c r="J61"/>
  <c r="J62"/>
  <c r="J55"/>
  <c r="J47"/>
  <c r="J31"/>
  <c r="J21"/>
  <c r="J13"/>
  <c r="J76"/>
  <c r="J66"/>
  <c r="J54"/>
  <c r="J46"/>
  <c r="J39"/>
  <c r="J26"/>
  <c r="J18"/>
  <c r="J10"/>
  <c r="J73"/>
  <c r="J68"/>
  <c r="J64"/>
  <c r="J63"/>
  <c r="J57"/>
  <c r="J49"/>
  <c r="J41"/>
  <c r="J33"/>
  <c r="J25"/>
  <c r="J15"/>
  <c r="J78"/>
  <c r="J81"/>
  <c r="J58"/>
  <c r="J48"/>
  <c r="J40"/>
  <c r="J28"/>
  <c r="J20"/>
  <c r="J12"/>
  <c r="J75"/>
  <c r="J32"/>
  <c r="J69"/>
  <c r="J80"/>
  <c r="J38"/>
  <c r="J65"/>
  <c r="J59"/>
  <c r="J51"/>
  <c r="J43"/>
  <c r="J27"/>
  <c r="J17"/>
  <c r="J70"/>
  <c r="J72"/>
  <c r="J60"/>
  <c r="J50"/>
  <c r="J42"/>
  <c r="J30"/>
  <c r="J22"/>
  <c r="J14"/>
  <c r="J77"/>
  <c r="J9"/>
  <c r="J8" l="1"/>
</calcChain>
</file>

<file path=xl/sharedStrings.xml><?xml version="1.0" encoding="utf-8"?>
<sst xmlns="http://schemas.openxmlformats.org/spreadsheetml/2006/main" count="91" uniqueCount="90">
  <si>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</si>
  <si>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</si>
  <si>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</si>
  <si>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</si>
  <si>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</si>
  <si>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</si>
  <si>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</si>
  <si>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</si>
  <si>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</si>
  <si>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</si>
  <si>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</si>
  <si>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</si>
  <si>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</si>
  <si>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</si>
  <si>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 (Татарстан)</t>
  </si>
  <si>
    <t>Удмуртская Республика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</si>
  <si>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</si>
  <si>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</si>
  <si>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</si>
  <si>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</si>
  <si>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</si>
  <si>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</si>
  <si>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</si>
  <si>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</si>
  <si>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</si>
  <si>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</si>
  <si>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</si>
  <si>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</si>
  <si>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</si>
  <si>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</si>
  <si>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</si>
  <si>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</si>
  <si>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</si>
  <si>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</si>
  <si>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</si>
  <si>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</si>
  <si>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</si>
  <si>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</si>
  <si>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</si>
  <si>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</si>
  <si>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</si>
  <si>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</si>
  <si>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>Магаданская область</t>
  </si>
  <si>
    <t>Московская область</t>
  </si>
  <si>
    <t>Новгородская область</t>
  </si>
  <si>
    <t>Омская область</t>
  </si>
  <si>
    <t>Псковская область</t>
  </si>
  <si>
    <t>Ростовская область</t>
  </si>
  <si>
    <t>Самарская область</t>
  </si>
  <si>
    <t>Сахалинская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</si>
  <si>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</si>
  <si>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</si>
  <si>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</si>
  <si>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</si>
  <si>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</si>
  <si>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</si>
  <si>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</si>
  <si>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</si>
  <si>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</si>
  <si>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</si>
  <si>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</si>
  <si>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Объем межбюджетного трансферта</t>
  </si>
  <si>
    <t>Размер средств федерального бюджета,
тыс. рублей
(ВСЕГО)</t>
  </si>
  <si>
    <t>Количество объектов 
(Ni)</t>
  </si>
  <si>
    <t>Региональный коэффициент 
(Ri)</t>
  </si>
  <si>
    <t>ИТОГО:</t>
  </si>
  <si>
    <t>№ п/п</t>
  </si>
  <si>
    <t>город Севастополь</t>
  </si>
  <si>
    <t>Пензенская область</t>
  </si>
  <si>
    <t>Рязанская область</t>
  </si>
  <si>
    <t>Округленное значение</t>
  </si>
  <si>
    <t>Кол-во объектов с учетом регионального коэффициента  (Ni x Ri)</t>
  </si>
  <si>
    <t>Округленный объем средств субъекта Российской Федерации</t>
  </si>
  <si>
    <t>тыс. рублей</t>
  </si>
  <si>
    <t>Округленное значение 
(Ni x Ri)</t>
  </si>
  <si>
    <t>Республика Дагестан</t>
  </si>
  <si>
    <t>Республика Калмыкия</t>
  </si>
  <si>
    <t>Республика Северная Осетия (Алания)</t>
  </si>
  <si>
    <t>Республика Тыва</t>
  </si>
  <si>
    <t>Вологодская область</t>
  </si>
  <si>
    <t>Ленинградская область</t>
  </si>
  <si>
    <t>Мурманская область</t>
  </si>
  <si>
    <t>Нижегородская область</t>
  </si>
  <si>
    <t>Оренбургская область</t>
  </si>
  <si>
    <t>Ненецкий автономный округ</t>
  </si>
  <si>
    <t>Ханты-Мансийский автономный округ-Югра</t>
  </si>
  <si>
    <t xml:space="preserve">предельный уровень софинансирования расходных обязательств субъектов
(Li)
</t>
  </si>
  <si>
    <t>Числитель 
(Ni x Ri x Li)</t>
  </si>
  <si>
    <t>Расчет распределения субсидий из федерального бюджета бюджетам субъектов Российской Федерации на реализацию мероприятий,
включенных в программы субъектов Российской Федерации, разработанные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в 2018 году</t>
  </si>
  <si>
    <t>Минимальный объем финанисрвоания расходного обязательства субъекта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</si>
</sst>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\ _₽"/>
  </numFmts>
  <fonts count="15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</cellStyleXfs>
  <cellXfs count="5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165" fontId="5" fillId="11" borderId="3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" fontId="0" fillId="9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4" fontId="5" fillId="7" borderId="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1" fillId="12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right" vertical="center" wrapText="1"/>
    </xf>
    <xf numFmtId="164" fontId="5" fillId="7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65" fontId="5" fillId="7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6" fontId="13" fillId="0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2" xfId="7"/>
    <cellStyle name="Обычный 3" xfId="4"/>
    <cellStyle name="Обычный 3 2" xfId="8"/>
    <cellStyle name="Обычный 4" xfId="3"/>
    <cellStyle name="Обычный 4 2" xfId="6"/>
    <cellStyle name="Обычный 4 3" xfId="9"/>
    <cellStyle name="Обычный 5" xfId="5"/>
    <cellStyle name="Обычный 5 2" xfId="10"/>
    <cellStyle name="Обычный 6" xfId="1"/>
    <cellStyle name="Обычный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90" zoomScaleNormal="100" zoomScaleSheetLayoutView="90" workbookViewId="0">
      <selection activeCell="L12" sqref="L12"/>
    </sheetView>
  </sheetViews>
  <sheetFormatPr defaultRowHeight="15"/>
  <cols>
    <col min="1" max="1" width="6.85546875" customWidth="1"/>
    <col min="2" max="2" width="26.42578125" customWidth="1"/>
    <col min="3" max="3" width="12.5703125" customWidth="1"/>
    <col min="4" max="4" width="10.140625" customWidth="1"/>
    <col min="5" max="5" width="11.140625" customWidth="1"/>
    <col min="6" max="6" width="13.7109375" customWidth="1"/>
    <col min="7" max="7" width="11.7109375" customWidth="1"/>
    <col min="8" max="8" width="13.28515625" customWidth="1"/>
    <col min="9" max="9" width="10.85546875" customWidth="1"/>
    <col min="10" max="10" width="18.28515625" customWidth="1"/>
    <col min="11" max="11" width="18" customWidth="1"/>
    <col min="12" max="12" width="17" customWidth="1"/>
    <col min="13" max="13" width="20.7109375" hidden="1" customWidth="1"/>
    <col min="14" max="14" width="19.42578125" hidden="1" customWidth="1"/>
  </cols>
  <sheetData>
    <row r="1" spans="1:15" ht="24.7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5" ht="29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5" ht="3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5">
      <c r="A4" s="7"/>
      <c r="B4" s="7"/>
      <c r="C4" s="7"/>
      <c r="D4" s="7"/>
      <c r="E4" s="7"/>
      <c r="F4" s="7"/>
      <c r="G4" s="7"/>
      <c r="H4" s="24"/>
      <c r="I4" s="7"/>
      <c r="J4" s="7"/>
      <c r="K4" s="7"/>
      <c r="L4" s="15" t="s">
        <v>73</v>
      </c>
    </row>
    <row r="5" spans="1:15">
      <c r="A5" s="7"/>
      <c r="B5" s="7"/>
      <c r="C5" s="7"/>
      <c r="D5" s="7"/>
      <c r="E5" s="7"/>
      <c r="F5" s="7"/>
      <c r="G5" s="7"/>
      <c r="H5" s="24"/>
      <c r="I5" s="7"/>
      <c r="J5" s="7"/>
      <c r="K5" s="7"/>
      <c r="L5" s="15"/>
    </row>
    <row r="6" spans="1:15" ht="146.25" customHeight="1">
      <c r="A6" s="19" t="s">
        <v>66</v>
      </c>
      <c r="B6" s="3" t="s">
        <v>0</v>
      </c>
      <c r="C6" s="1" t="s">
        <v>86</v>
      </c>
      <c r="D6" s="1" t="s">
        <v>63</v>
      </c>
      <c r="E6" s="1" t="s">
        <v>64</v>
      </c>
      <c r="F6" s="1" t="s">
        <v>71</v>
      </c>
      <c r="G6" s="1" t="s">
        <v>74</v>
      </c>
      <c r="H6" s="1" t="s">
        <v>87</v>
      </c>
      <c r="I6" s="1" t="s">
        <v>62</v>
      </c>
      <c r="J6" s="1" t="s">
        <v>61</v>
      </c>
      <c r="K6" s="8" t="s">
        <v>70</v>
      </c>
      <c r="L6" s="9" t="s">
        <v>89</v>
      </c>
      <c r="M6" s="8" t="s">
        <v>72</v>
      </c>
      <c r="N6" s="10" t="s">
        <v>72</v>
      </c>
    </row>
    <row r="7" spans="1:15">
      <c r="A7" s="16">
        <v>1</v>
      </c>
      <c r="B7" s="17">
        <v>2</v>
      </c>
      <c r="C7" s="18">
        <v>3</v>
      </c>
      <c r="D7" s="18">
        <v>5</v>
      </c>
      <c r="E7" s="18">
        <v>6</v>
      </c>
      <c r="F7" s="18">
        <v>7</v>
      </c>
      <c r="G7" s="18">
        <v>8</v>
      </c>
      <c r="H7" s="18"/>
      <c r="I7" s="18">
        <v>10</v>
      </c>
      <c r="J7" s="18">
        <v>12</v>
      </c>
      <c r="K7" s="18">
        <v>17</v>
      </c>
      <c r="L7" s="18">
        <v>20</v>
      </c>
      <c r="M7" s="2">
        <v>21</v>
      </c>
      <c r="N7" s="2">
        <v>22</v>
      </c>
    </row>
    <row r="8" spans="1:15">
      <c r="A8" s="34"/>
      <c r="B8" s="35" t="s">
        <v>65</v>
      </c>
      <c r="C8" s="36">
        <f>SUM(C9:C82)</f>
        <v>6137</v>
      </c>
      <c r="D8" s="36">
        <f>SUM(D9:D82)</f>
        <v>2352</v>
      </c>
      <c r="E8" s="37"/>
      <c r="F8" s="37"/>
      <c r="G8" s="36">
        <f>SUM(G9:G82)</f>
        <v>2426</v>
      </c>
      <c r="H8" s="36">
        <f>SUM(H9:H82)</f>
        <v>194153</v>
      </c>
      <c r="I8" s="32">
        <f>SUM(I9:I69)</f>
        <v>472051.5</v>
      </c>
      <c r="J8" s="32">
        <f>SUM(J9:J82)</f>
        <v>472051.50000000006</v>
      </c>
      <c r="K8" s="32">
        <f>SUM(K9:K82)</f>
        <v>472051.49999999994</v>
      </c>
      <c r="L8" s="38">
        <f t="shared" ref="L8:N8" si="0">SUM(L9:L69)</f>
        <v>102223.03612852497</v>
      </c>
      <c r="M8" s="12">
        <f t="shared" si="0"/>
        <v>493724.30000000005</v>
      </c>
      <c r="N8" s="11" t="e">
        <f t="shared" si="0"/>
        <v>#REF!</v>
      </c>
    </row>
    <row r="9" spans="1:15" ht="15.75">
      <c r="A9" s="39">
        <v>1</v>
      </c>
      <c r="B9" s="31" t="s">
        <v>1</v>
      </c>
      <c r="C9" s="28">
        <v>90</v>
      </c>
      <c r="D9" s="27">
        <v>18</v>
      </c>
      <c r="E9" s="5">
        <v>1</v>
      </c>
      <c r="F9" s="5">
        <f>D9*E9</f>
        <v>18</v>
      </c>
      <c r="G9" s="5">
        <f>F9</f>
        <v>18</v>
      </c>
      <c r="H9" s="5">
        <f>G9*C9</f>
        <v>1620</v>
      </c>
      <c r="I9" s="52">
        <v>472051.5</v>
      </c>
      <c r="J9" s="14">
        <f>H9/H$8*I$8</f>
        <v>3938.7670033427244</v>
      </c>
      <c r="K9" s="40">
        <v>3938.8</v>
      </c>
      <c r="L9" s="33">
        <f>K9*(100-C9)/C9</f>
        <v>437.64444444444445</v>
      </c>
      <c r="M9" s="20">
        <v>1117.5999999999999</v>
      </c>
      <c r="N9" s="13" t="e">
        <f>#REF!*(100-#REF!)/#REF!</f>
        <v>#REF!</v>
      </c>
      <c r="O9" s="49"/>
    </row>
    <row r="10" spans="1:15">
      <c r="A10" s="39">
        <f>A9+1</f>
        <v>2</v>
      </c>
      <c r="B10" s="21" t="s">
        <v>2</v>
      </c>
      <c r="C10" s="28">
        <v>95</v>
      </c>
      <c r="D10" s="28">
        <v>35</v>
      </c>
      <c r="E10" s="5">
        <v>1</v>
      </c>
      <c r="F10" s="5">
        <f t="shared" ref="F10:F71" si="1">D10*E10</f>
        <v>35</v>
      </c>
      <c r="G10" s="5">
        <f t="shared" ref="G10:G36" si="2">F10</f>
        <v>35</v>
      </c>
      <c r="H10" s="5">
        <f t="shared" ref="H10:H69" si="3">G10*C10</f>
        <v>3325</v>
      </c>
      <c r="I10" s="52"/>
      <c r="J10" s="14">
        <f t="shared" ref="J10:J69" si="4">H10/H$8*I$8</f>
        <v>8084.1977074781234</v>
      </c>
      <c r="K10" s="40">
        <v>8084.2</v>
      </c>
      <c r="L10" s="33">
        <f t="shared" ref="L10:L73" si="5">K10*(100-C10)/C10</f>
        <v>425.48421052631579</v>
      </c>
      <c r="M10" s="20">
        <v>931.6</v>
      </c>
      <c r="N10" s="13" t="e">
        <f>#REF!*(100-#REF!)/#REF!</f>
        <v>#REF!</v>
      </c>
      <c r="O10" s="49"/>
    </row>
    <row r="11" spans="1:15">
      <c r="A11" s="39">
        <f t="shared" ref="A11:A74" si="6">A10+1</f>
        <v>3</v>
      </c>
      <c r="B11" s="21" t="s">
        <v>3</v>
      </c>
      <c r="C11" s="28">
        <v>88</v>
      </c>
      <c r="D11" s="28">
        <v>24</v>
      </c>
      <c r="E11" s="5">
        <v>1</v>
      </c>
      <c r="F11" s="5">
        <f t="shared" si="1"/>
        <v>24</v>
      </c>
      <c r="G11" s="5">
        <f t="shared" si="2"/>
        <v>24</v>
      </c>
      <c r="H11" s="5">
        <f t="shared" si="3"/>
        <v>2112</v>
      </c>
      <c r="I11" s="52"/>
      <c r="J11" s="14">
        <f t="shared" si="4"/>
        <v>5134.9851302838479</v>
      </c>
      <c r="K11" s="40">
        <v>5135</v>
      </c>
      <c r="L11" s="33">
        <f t="shared" si="5"/>
        <v>700.22727272727275</v>
      </c>
      <c r="M11" s="20">
        <v>5425.1</v>
      </c>
      <c r="N11" s="13" t="e">
        <f>#REF!*(100-#REF!)/#REF!</f>
        <v>#REF!</v>
      </c>
      <c r="O11" s="49"/>
    </row>
    <row r="12" spans="1:15">
      <c r="A12" s="39">
        <f t="shared" si="6"/>
        <v>4</v>
      </c>
      <c r="B12" s="21" t="s">
        <v>4</v>
      </c>
      <c r="C12" s="28">
        <v>94</v>
      </c>
      <c r="D12" s="28">
        <v>19</v>
      </c>
      <c r="E12" s="5">
        <v>1</v>
      </c>
      <c r="F12" s="5">
        <f t="shared" si="1"/>
        <v>19</v>
      </c>
      <c r="G12" s="5">
        <f t="shared" si="2"/>
        <v>19</v>
      </c>
      <c r="H12" s="5">
        <f t="shared" si="3"/>
        <v>1786</v>
      </c>
      <c r="I12" s="52"/>
      <c r="J12" s="14">
        <f t="shared" si="4"/>
        <v>4342.369054302535</v>
      </c>
      <c r="K12" s="40">
        <v>4342.3999999999996</v>
      </c>
      <c r="L12" s="33">
        <f t="shared" si="5"/>
        <v>277.17446808510635</v>
      </c>
      <c r="M12" s="20">
        <v>560.20000000000005</v>
      </c>
      <c r="N12" s="13" t="e">
        <f>#REF!*(100-#REF!)/#REF!</f>
        <v>#REF!</v>
      </c>
      <c r="O12" s="49"/>
    </row>
    <row r="13" spans="1:15">
      <c r="A13" s="39">
        <f t="shared" si="6"/>
        <v>5</v>
      </c>
      <c r="B13" s="21" t="s">
        <v>75</v>
      </c>
      <c r="C13" s="28">
        <v>95</v>
      </c>
      <c r="D13" s="28">
        <v>49</v>
      </c>
      <c r="E13" s="5">
        <v>1</v>
      </c>
      <c r="F13" s="5">
        <f t="shared" si="1"/>
        <v>49</v>
      </c>
      <c r="G13" s="5">
        <f t="shared" si="2"/>
        <v>49</v>
      </c>
      <c r="H13" s="5">
        <f t="shared" si="3"/>
        <v>4655</v>
      </c>
      <c r="I13" s="52"/>
      <c r="J13" s="14">
        <f t="shared" si="4"/>
        <v>11317.876790469372</v>
      </c>
      <c r="K13" s="40">
        <v>11317.9</v>
      </c>
      <c r="L13" s="33">
        <f t="shared" si="5"/>
        <v>595.67894736842106</v>
      </c>
      <c r="M13" s="20">
        <v>694.2</v>
      </c>
      <c r="N13" s="13" t="e">
        <f>#REF!*(100-#REF!)/#REF!</f>
        <v>#REF!</v>
      </c>
      <c r="O13" s="49"/>
    </row>
    <row r="14" spans="1:15">
      <c r="A14" s="39">
        <f t="shared" si="6"/>
        <v>6</v>
      </c>
      <c r="B14" s="21" t="s">
        <v>5</v>
      </c>
      <c r="C14" s="28">
        <v>95</v>
      </c>
      <c r="D14" s="28">
        <v>16</v>
      </c>
      <c r="E14" s="5">
        <v>1</v>
      </c>
      <c r="F14" s="5">
        <f t="shared" si="1"/>
        <v>16</v>
      </c>
      <c r="G14" s="5">
        <f t="shared" si="2"/>
        <v>16</v>
      </c>
      <c r="H14" s="5">
        <f t="shared" si="3"/>
        <v>1520</v>
      </c>
      <c r="I14" s="52"/>
      <c r="J14" s="14">
        <f t="shared" si="4"/>
        <v>3695.633237704285</v>
      </c>
      <c r="K14" s="40">
        <v>3695.6</v>
      </c>
      <c r="L14" s="33">
        <f t="shared" si="5"/>
        <v>194.50526315789475</v>
      </c>
      <c r="M14" s="20">
        <v>607.79999999999995</v>
      </c>
      <c r="N14" s="13" t="e">
        <f>#REF!*(100-#REF!)/#REF!</f>
        <v>#REF!</v>
      </c>
      <c r="O14" s="49"/>
    </row>
    <row r="15" spans="1:15" ht="30">
      <c r="A15" s="39">
        <f t="shared" si="6"/>
        <v>7</v>
      </c>
      <c r="B15" s="21" t="s">
        <v>6</v>
      </c>
      <c r="C15" s="28">
        <v>93</v>
      </c>
      <c r="D15" s="28">
        <v>29</v>
      </c>
      <c r="E15" s="5">
        <v>1</v>
      </c>
      <c r="F15" s="5">
        <f t="shared" si="1"/>
        <v>29</v>
      </c>
      <c r="G15" s="5">
        <f t="shared" si="2"/>
        <v>29</v>
      </c>
      <c r="H15" s="5">
        <f t="shared" si="3"/>
        <v>2697</v>
      </c>
      <c r="I15" s="52"/>
      <c r="J15" s="14">
        <f t="shared" si="4"/>
        <v>6557.3176592687205</v>
      </c>
      <c r="K15" s="40">
        <v>6557.3</v>
      </c>
      <c r="L15" s="33">
        <f t="shared" si="5"/>
        <v>493.56021505376344</v>
      </c>
      <c r="M15" s="20">
        <v>330.2</v>
      </c>
      <c r="N15" s="13" t="e">
        <f>#REF!*(100-#REF!)/#REF!</f>
        <v>#REF!</v>
      </c>
      <c r="O15" s="49"/>
    </row>
    <row r="16" spans="1:15">
      <c r="A16" s="39">
        <f t="shared" si="6"/>
        <v>8</v>
      </c>
      <c r="B16" s="21" t="s">
        <v>76</v>
      </c>
      <c r="C16" s="28">
        <v>94</v>
      </c>
      <c r="D16" s="28">
        <v>47</v>
      </c>
      <c r="E16" s="5">
        <v>1</v>
      </c>
      <c r="F16" s="5">
        <f t="shared" si="1"/>
        <v>47</v>
      </c>
      <c r="G16" s="5">
        <f t="shared" si="2"/>
        <v>47</v>
      </c>
      <c r="H16" s="5">
        <f t="shared" si="3"/>
        <v>4418</v>
      </c>
      <c r="I16" s="52"/>
      <c r="J16" s="14">
        <f t="shared" si="4"/>
        <v>10741.64976590627</v>
      </c>
      <c r="K16" s="40">
        <v>10741.6</v>
      </c>
      <c r="L16" s="33">
        <f t="shared" si="5"/>
        <v>685.63404255319153</v>
      </c>
      <c r="M16" s="20">
        <v>404.6</v>
      </c>
      <c r="N16" s="13" t="e">
        <f>#REF!*(100-#REF!)/#REF!</f>
        <v>#REF!</v>
      </c>
      <c r="O16" s="49"/>
    </row>
    <row r="17" spans="1:15" ht="30">
      <c r="A17" s="39">
        <f t="shared" si="6"/>
        <v>9</v>
      </c>
      <c r="B17" s="21" t="s">
        <v>7</v>
      </c>
      <c r="C17" s="28">
        <v>95</v>
      </c>
      <c r="D17" s="28">
        <v>20</v>
      </c>
      <c r="E17" s="5">
        <v>1</v>
      </c>
      <c r="F17" s="5">
        <f t="shared" si="1"/>
        <v>20</v>
      </c>
      <c r="G17" s="5">
        <f t="shared" si="2"/>
        <v>20</v>
      </c>
      <c r="H17" s="5">
        <f t="shared" si="3"/>
        <v>1900</v>
      </c>
      <c r="I17" s="52"/>
      <c r="J17" s="14">
        <f t="shared" si="4"/>
        <v>4619.5415471303559</v>
      </c>
      <c r="K17" s="41">
        <v>4619.5</v>
      </c>
      <c r="L17" s="33">
        <f t="shared" si="5"/>
        <v>243.13157894736841</v>
      </c>
      <c r="M17" s="20">
        <v>27846.6</v>
      </c>
      <c r="N17" s="13" t="e">
        <f>#REF!*(100-#REF!)/#REF!</f>
        <v>#REF!</v>
      </c>
      <c r="O17" s="49"/>
    </row>
    <row r="18" spans="1:15">
      <c r="A18" s="39">
        <f t="shared" si="6"/>
        <v>10</v>
      </c>
      <c r="B18" s="21" t="s">
        <v>8</v>
      </c>
      <c r="C18" s="28">
        <v>94</v>
      </c>
      <c r="D18" s="28">
        <v>70</v>
      </c>
      <c r="E18" s="5">
        <v>1</v>
      </c>
      <c r="F18" s="5">
        <f t="shared" si="1"/>
        <v>70</v>
      </c>
      <c r="G18" s="5">
        <f t="shared" si="2"/>
        <v>70</v>
      </c>
      <c r="H18" s="5">
        <f t="shared" si="3"/>
        <v>6580</v>
      </c>
      <c r="I18" s="52"/>
      <c r="J18" s="14">
        <f t="shared" si="4"/>
        <v>15998.201779009336</v>
      </c>
      <c r="K18" s="41">
        <v>15998.2</v>
      </c>
      <c r="L18" s="33">
        <f t="shared" si="5"/>
        <v>1021.1617021276597</v>
      </c>
      <c r="M18" s="20">
        <v>0</v>
      </c>
      <c r="N18" s="13" t="e">
        <f>#REF!*(100-#REF!)/#REF!</f>
        <v>#REF!</v>
      </c>
      <c r="O18" s="49"/>
    </row>
    <row r="19" spans="1:15">
      <c r="A19" s="39">
        <f t="shared" si="6"/>
        <v>11</v>
      </c>
      <c r="B19" s="21" t="s">
        <v>9</v>
      </c>
      <c r="C19" s="28">
        <v>70</v>
      </c>
      <c r="D19" s="28">
        <v>56</v>
      </c>
      <c r="E19" s="5">
        <v>1</v>
      </c>
      <c r="F19" s="5">
        <f t="shared" si="1"/>
        <v>56</v>
      </c>
      <c r="G19" s="5">
        <f t="shared" si="2"/>
        <v>56</v>
      </c>
      <c r="H19" s="5">
        <f t="shared" si="3"/>
        <v>3920</v>
      </c>
      <c r="I19" s="52"/>
      <c r="J19" s="14">
        <f t="shared" si="4"/>
        <v>9530.8436130268401</v>
      </c>
      <c r="K19" s="41">
        <v>9530.7999999999993</v>
      </c>
      <c r="L19" s="33">
        <f t="shared" si="5"/>
        <v>4084.6285714285714</v>
      </c>
      <c r="M19" s="20">
        <v>1953.7</v>
      </c>
      <c r="N19" s="13" t="e">
        <f>#REF!*(100-#REF!)/#REF!</f>
        <v>#REF!</v>
      </c>
      <c r="O19" s="49"/>
    </row>
    <row r="20" spans="1:15">
      <c r="A20" s="39">
        <f t="shared" si="6"/>
        <v>12</v>
      </c>
      <c r="B20" s="21" t="s">
        <v>10</v>
      </c>
      <c r="C20" s="28">
        <v>95</v>
      </c>
      <c r="D20" s="28">
        <v>6</v>
      </c>
      <c r="E20" s="5">
        <v>1</v>
      </c>
      <c r="F20" s="5">
        <f t="shared" si="1"/>
        <v>6</v>
      </c>
      <c r="G20" s="5">
        <f t="shared" si="2"/>
        <v>6</v>
      </c>
      <c r="H20" s="5">
        <f t="shared" si="3"/>
        <v>570</v>
      </c>
      <c r="I20" s="52"/>
      <c r="J20" s="14">
        <f t="shared" si="4"/>
        <v>1385.8624641391068</v>
      </c>
      <c r="K20" s="41">
        <v>1385.9</v>
      </c>
      <c r="L20" s="33">
        <f t="shared" si="5"/>
        <v>72.942105263157899</v>
      </c>
      <c r="M20" s="20">
        <v>1466.7</v>
      </c>
      <c r="N20" s="13" t="e">
        <f>#REF!*(100-#REF!)/#REF!</f>
        <v>#REF!</v>
      </c>
      <c r="O20" s="49"/>
    </row>
    <row r="21" spans="1:15">
      <c r="A21" s="39">
        <f t="shared" si="6"/>
        <v>13</v>
      </c>
      <c r="B21" s="21" t="s">
        <v>11</v>
      </c>
      <c r="C21" s="28">
        <v>92</v>
      </c>
      <c r="D21" s="28">
        <v>29</v>
      </c>
      <c r="E21" s="5">
        <v>1</v>
      </c>
      <c r="F21" s="4">
        <f t="shared" si="1"/>
        <v>29</v>
      </c>
      <c r="G21" s="5">
        <f t="shared" si="2"/>
        <v>29</v>
      </c>
      <c r="H21" s="5">
        <f t="shared" si="3"/>
        <v>2668</v>
      </c>
      <c r="I21" s="52"/>
      <c r="J21" s="14">
        <f t="shared" si="4"/>
        <v>6486.8088672335734</v>
      </c>
      <c r="K21" s="41">
        <v>6486.8</v>
      </c>
      <c r="L21" s="33">
        <f t="shared" si="5"/>
        <v>564.0695652173913</v>
      </c>
      <c r="M21" s="20">
        <v>2620.8000000000002</v>
      </c>
      <c r="N21" s="13" t="e">
        <f>#REF!*(100-#REF!)/#REF!</f>
        <v>#REF!</v>
      </c>
      <c r="O21" s="49"/>
    </row>
    <row r="22" spans="1:15">
      <c r="A22" s="39">
        <f t="shared" si="6"/>
        <v>14</v>
      </c>
      <c r="B22" s="21" t="s">
        <v>12</v>
      </c>
      <c r="C22" s="28">
        <v>80</v>
      </c>
      <c r="D22" s="28">
        <v>16</v>
      </c>
      <c r="E22" s="5">
        <v>1</v>
      </c>
      <c r="F22" s="5">
        <f t="shared" si="1"/>
        <v>16</v>
      </c>
      <c r="G22" s="5">
        <f t="shared" si="2"/>
        <v>16</v>
      </c>
      <c r="H22" s="5">
        <f t="shared" si="3"/>
        <v>1280</v>
      </c>
      <c r="I22" s="52"/>
      <c r="J22" s="14">
        <f t="shared" si="4"/>
        <v>3112.1122001720296</v>
      </c>
      <c r="K22" s="41">
        <v>3112.1</v>
      </c>
      <c r="L22" s="33">
        <f t="shared" si="5"/>
        <v>778.02499999999998</v>
      </c>
      <c r="M22" s="20">
        <v>41075.300000000003</v>
      </c>
      <c r="N22" s="13" t="e">
        <f>#REF!*(100-#REF!)/#REF!</f>
        <v>#REF!</v>
      </c>
      <c r="O22" s="49"/>
    </row>
    <row r="23" spans="1:15">
      <c r="A23" s="39">
        <f t="shared" si="6"/>
        <v>15</v>
      </c>
      <c r="B23" s="26" t="s">
        <v>13</v>
      </c>
      <c r="C23" s="29">
        <v>92</v>
      </c>
      <c r="D23" s="29">
        <v>49</v>
      </c>
      <c r="E23" s="6">
        <v>1.3</v>
      </c>
      <c r="F23" s="6">
        <f t="shared" si="1"/>
        <v>63.7</v>
      </c>
      <c r="G23" s="6">
        <v>64</v>
      </c>
      <c r="H23" s="5">
        <f t="shared" si="3"/>
        <v>5888</v>
      </c>
      <c r="I23" s="52"/>
      <c r="J23" s="14">
        <f t="shared" si="4"/>
        <v>14315.716120791334</v>
      </c>
      <c r="K23" s="41">
        <v>14315.7</v>
      </c>
      <c r="L23" s="33">
        <f t="shared" si="5"/>
        <v>1244.8434782608697</v>
      </c>
      <c r="M23" s="20">
        <v>997.6</v>
      </c>
      <c r="N23" s="13" t="e">
        <f>#REF!*(100-#REF!)/#REF!</f>
        <v>#REF!</v>
      </c>
      <c r="O23" s="49"/>
    </row>
    <row r="24" spans="1:15" ht="30">
      <c r="A24" s="39">
        <f t="shared" si="6"/>
        <v>16</v>
      </c>
      <c r="B24" s="21" t="s">
        <v>77</v>
      </c>
      <c r="C24" s="28">
        <v>93</v>
      </c>
      <c r="D24" s="28">
        <v>27</v>
      </c>
      <c r="E24" s="5">
        <v>1</v>
      </c>
      <c r="F24" s="5">
        <f t="shared" si="1"/>
        <v>27</v>
      </c>
      <c r="G24" s="5">
        <f t="shared" si="2"/>
        <v>27</v>
      </c>
      <c r="H24" s="5">
        <f t="shared" si="3"/>
        <v>2511</v>
      </c>
      <c r="I24" s="52"/>
      <c r="J24" s="14">
        <f t="shared" si="4"/>
        <v>6105.0888551812232</v>
      </c>
      <c r="K24" s="41">
        <v>6105.1</v>
      </c>
      <c r="L24" s="33">
        <f t="shared" si="5"/>
        <v>459.52365591397853</v>
      </c>
      <c r="M24" s="20">
        <v>4554.8</v>
      </c>
      <c r="N24" s="13" t="e">
        <f>#REF!*(100-#REF!)/#REF!</f>
        <v>#REF!</v>
      </c>
      <c r="O24" s="49"/>
    </row>
    <row r="25" spans="1:15" ht="30">
      <c r="A25" s="39">
        <f t="shared" si="6"/>
        <v>17</v>
      </c>
      <c r="B25" s="21" t="s">
        <v>14</v>
      </c>
      <c r="C25" s="28">
        <v>58</v>
      </c>
      <c r="D25" s="28">
        <v>13</v>
      </c>
      <c r="E25" s="5">
        <v>1</v>
      </c>
      <c r="F25" s="5">
        <f t="shared" si="1"/>
        <v>13</v>
      </c>
      <c r="G25" s="5">
        <f t="shared" si="2"/>
        <v>13</v>
      </c>
      <c r="H25" s="5">
        <f t="shared" si="3"/>
        <v>754</v>
      </c>
      <c r="I25" s="52"/>
      <c r="J25" s="14">
        <f t="shared" si="4"/>
        <v>1833.2285929138359</v>
      </c>
      <c r="K25" s="41">
        <v>1833.2</v>
      </c>
      <c r="L25" s="33">
        <f t="shared" si="5"/>
        <v>1327.4896551724139</v>
      </c>
      <c r="M25" s="20">
        <v>559.79999999999995</v>
      </c>
      <c r="N25" s="13" t="e">
        <f>#REF!*(100-#REF!)/#REF!</f>
        <v>#REF!</v>
      </c>
      <c r="O25" s="49"/>
    </row>
    <row r="26" spans="1:15">
      <c r="A26" s="39">
        <f t="shared" si="6"/>
        <v>18</v>
      </c>
      <c r="B26" s="21" t="s">
        <v>78</v>
      </c>
      <c r="C26" s="28">
        <v>95</v>
      </c>
      <c r="D26" s="28">
        <v>38</v>
      </c>
      <c r="E26" s="5">
        <v>1</v>
      </c>
      <c r="F26" s="5">
        <f t="shared" si="1"/>
        <v>38</v>
      </c>
      <c r="G26" s="5">
        <f t="shared" si="2"/>
        <v>38</v>
      </c>
      <c r="H26" s="5">
        <f t="shared" si="3"/>
        <v>3610</v>
      </c>
      <c r="I26" s="52"/>
      <c r="J26" s="14">
        <f t="shared" si="4"/>
        <v>8777.1289395476761</v>
      </c>
      <c r="K26" s="41">
        <v>8777.1</v>
      </c>
      <c r="L26" s="33">
        <f t="shared" si="5"/>
        <v>461.95263157894738</v>
      </c>
      <c r="M26" s="20">
        <v>248.6</v>
      </c>
      <c r="N26" s="13" t="e">
        <f>#REF!*(100-#REF!)/#REF!</f>
        <v>#REF!</v>
      </c>
      <c r="O26" s="49"/>
    </row>
    <row r="27" spans="1:15">
      <c r="A27" s="39">
        <f t="shared" si="6"/>
        <v>19</v>
      </c>
      <c r="B27" s="21" t="s">
        <v>15</v>
      </c>
      <c r="C27" s="28">
        <v>81</v>
      </c>
      <c r="D27" s="28">
        <v>25</v>
      </c>
      <c r="E27" s="5">
        <v>1</v>
      </c>
      <c r="F27" s="5">
        <f t="shared" si="1"/>
        <v>25</v>
      </c>
      <c r="G27" s="5">
        <f t="shared" si="2"/>
        <v>25</v>
      </c>
      <c r="H27" s="5">
        <f t="shared" si="3"/>
        <v>2025</v>
      </c>
      <c r="I27" s="52"/>
      <c r="J27" s="14">
        <f t="shared" si="4"/>
        <v>4923.4587541784058</v>
      </c>
      <c r="K27" s="41">
        <v>4923.5</v>
      </c>
      <c r="L27" s="33">
        <f t="shared" si="5"/>
        <v>1154.8950617283951</v>
      </c>
      <c r="M27" s="20">
        <v>971.9</v>
      </c>
      <c r="N27" s="13" t="e">
        <f>#REF!*(100-#REF!)/#REF!</f>
        <v>#REF!</v>
      </c>
      <c r="O27" s="49"/>
    </row>
    <row r="28" spans="1:15">
      <c r="A28" s="39">
        <f t="shared" si="6"/>
        <v>20</v>
      </c>
      <c r="B28" s="21" t="s">
        <v>16</v>
      </c>
      <c r="C28" s="28">
        <v>95</v>
      </c>
      <c r="D28" s="28">
        <v>26</v>
      </c>
      <c r="E28" s="5">
        <v>1</v>
      </c>
      <c r="F28" s="5">
        <f t="shared" si="1"/>
        <v>26</v>
      </c>
      <c r="G28" s="5">
        <f t="shared" si="2"/>
        <v>26</v>
      </c>
      <c r="H28" s="5">
        <f t="shared" si="3"/>
        <v>2470</v>
      </c>
      <c r="I28" s="52"/>
      <c r="J28" s="14">
        <f t="shared" si="4"/>
        <v>6005.404011269462</v>
      </c>
      <c r="K28" s="42">
        <v>6005.4</v>
      </c>
      <c r="L28" s="33">
        <f t="shared" si="5"/>
        <v>316.07368421052632</v>
      </c>
      <c r="M28" s="20">
        <v>1676</v>
      </c>
      <c r="N28" s="13" t="e">
        <f>#REF!*(100-#REF!)/#REF!</f>
        <v>#REF!</v>
      </c>
      <c r="O28" s="49"/>
    </row>
    <row r="29" spans="1:15" ht="30">
      <c r="A29" s="39">
        <f t="shared" si="6"/>
        <v>21</v>
      </c>
      <c r="B29" s="21" t="s">
        <v>17</v>
      </c>
      <c r="C29" s="28">
        <v>94</v>
      </c>
      <c r="D29" s="28">
        <v>10</v>
      </c>
      <c r="E29" s="5">
        <v>1</v>
      </c>
      <c r="F29" s="4">
        <f t="shared" si="1"/>
        <v>10</v>
      </c>
      <c r="G29" s="5">
        <f t="shared" si="2"/>
        <v>10</v>
      </c>
      <c r="H29" s="5">
        <f t="shared" si="3"/>
        <v>940</v>
      </c>
      <c r="I29" s="52"/>
      <c r="J29" s="14">
        <f t="shared" si="4"/>
        <v>2285.4573970013339</v>
      </c>
      <c r="K29" s="42">
        <v>2285.5</v>
      </c>
      <c r="L29" s="33">
        <f t="shared" si="5"/>
        <v>145.88297872340425</v>
      </c>
      <c r="M29" s="20">
        <v>381.2</v>
      </c>
      <c r="N29" s="13" t="e">
        <f>#REF!*(100-#REF!)/#REF!</f>
        <v>#REF!</v>
      </c>
      <c r="O29" s="49"/>
    </row>
    <row r="30" spans="1:15">
      <c r="A30" s="39">
        <f t="shared" si="6"/>
        <v>22</v>
      </c>
      <c r="B30" s="21" t="s">
        <v>18</v>
      </c>
      <c r="C30" s="28">
        <v>93</v>
      </c>
      <c r="D30" s="28">
        <v>22</v>
      </c>
      <c r="E30" s="5">
        <v>1</v>
      </c>
      <c r="F30" s="5">
        <f t="shared" si="1"/>
        <v>22</v>
      </c>
      <c r="G30" s="5">
        <f t="shared" si="2"/>
        <v>22</v>
      </c>
      <c r="H30" s="5">
        <f t="shared" si="3"/>
        <v>2046</v>
      </c>
      <c r="I30" s="52"/>
      <c r="J30" s="14">
        <f t="shared" si="4"/>
        <v>4974.516844962478</v>
      </c>
      <c r="K30" s="42">
        <v>4974.5</v>
      </c>
      <c r="L30" s="33">
        <f t="shared" si="5"/>
        <v>374.42473118279571</v>
      </c>
      <c r="M30" s="20">
        <v>5442.3</v>
      </c>
      <c r="N30" s="13" t="e">
        <f>#REF!*(100-#REF!)/#REF!</f>
        <v>#REF!</v>
      </c>
      <c r="O30" s="49"/>
    </row>
    <row r="31" spans="1:15">
      <c r="A31" s="39">
        <f t="shared" si="6"/>
        <v>23</v>
      </c>
      <c r="B31" s="21" t="s">
        <v>19</v>
      </c>
      <c r="C31" s="28">
        <v>94</v>
      </c>
      <c r="D31" s="28">
        <v>51</v>
      </c>
      <c r="E31" s="5">
        <v>1</v>
      </c>
      <c r="F31" s="5">
        <f t="shared" si="1"/>
        <v>51</v>
      </c>
      <c r="G31" s="5">
        <f t="shared" si="2"/>
        <v>51</v>
      </c>
      <c r="H31" s="5">
        <f t="shared" si="3"/>
        <v>4794</v>
      </c>
      <c r="I31" s="52"/>
      <c r="J31" s="14">
        <f t="shared" si="4"/>
        <v>11655.832724706803</v>
      </c>
      <c r="K31" s="42">
        <v>11655.8</v>
      </c>
      <c r="L31" s="33">
        <f t="shared" si="5"/>
        <v>743.98723404255304</v>
      </c>
      <c r="M31" s="20">
        <v>5527.8</v>
      </c>
      <c r="N31" s="13" t="e">
        <f>#REF!*(100-#REF!)/#REF!</f>
        <v>#REF!</v>
      </c>
      <c r="O31" s="49"/>
    </row>
    <row r="32" spans="1:15">
      <c r="A32" s="39">
        <f t="shared" si="6"/>
        <v>24</v>
      </c>
      <c r="B32" s="26" t="s">
        <v>20</v>
      </c>
      <c r="C32" s="29">
        <v>95</v>
      </c>
      <c r="D32" s="29">
        <v>8</v>
      </c>
      <c r="E32" s="6">
        <v>1.3</v>
      </c>
      <c r="F32" s="6">
        <f t="shared" si="1"/>
        <v>10.4</v>
      </c>
      <c r="G32" s="6">
        <v>10</v>
      </c>
      <c r="H32" s="5">
        <f t="shared" si="3"/>
        <v>950</v>
      </c>
      <c r="I32" s="52"/>
      <c r="J32" s="14">
        <f t="shared" si="4"/>
        <v>2309.7707735651779</v>
      </c>
      <c r="K32" s="42">
        <v>2309.8000000000002</v>
      </c>
      <c r="L32" s="33">
        <f t="shared" si="5"/>
        <v>121.56842105263158</v>
      </c>
      <c r="M32" s="20">
        <v>9170.2999999999993</v>
      </c>
      <c r="N32" s="13" t="e">
        <f>#REF!*(100-#REF!)/#REF!</f>
        <v>#REF!</v>
      </c>
      <c r="O32" s="49"/>
    </row>
    <row r="33" spans="1:15">
      <c r="A33" s="39">
        <f t="shared" si="6"/>
        <v>25</v>
      </c>
      <c r="B33" s="21" t="s">
        <v>21</v>
      </c>
      <c r="C33" s="28">
        <v>76</v>
      </c>
      <c r="D33" s="28">
        <v>31</v>
      </c>
      <c r="E33" s="5">
        <v>1</v>
      </c>
      <c r="F33" s="5">
        <f t="shared" si="1"/>
        <v>31</v>
      </c>
      <c r="G33" s="5">
        <f t="shared" si="2"/>
        <v>31</v>
      </c>
      <c r="H33" s="5">
        <f t="shared" si="3"/>
        <v>2356</v>
      </c>
      <c r="I33" s="52"/>
      <c r="J33" s="14">
        <f t="shared" si="4"/>
        <v>5728.2315184416411</v>
      </c>
      <c r="K33" s="42">
        <v>5728.2</v>
      </c>
      <c r="L33" s="33">
        <f t="shared" si="5"/>
        <v>1808.9052631578945</v>
      </c>
      <c r="M33" s="20">
        <v>1057.3</v>
      </c>
      <c r="N33" s="13" t="e">
        <f>#REF!*(100-#REF!)/#REF!</f>
        <v>#REF!</v>
      </c>
      <c r="O33" s="49"/>
    </row>
    <row r="34" spans="1:15">
      <c r="A34" s="39">
        <f t="shared" si="6"/>
        <v>26</v>
      </c>
      <c r="B34" s="21" t="s">
        <v>22</v>
      </c>
      <c r="C34" s="28">
        <v>75</v>
      </c>
      <c r="D34" s="28">
        <v>12</v>
      </c>
      <c r="E34" s="5">
        <v>1</v>
      </c>
      <c r="F34" s="4">
        <f t="shared" si="1"/>
        <v>12</v>
      </c>
      <c r="G34" s="5">
        <f t="shared" si="2"/>
        <v>12</v>
      </c>
      <c r="H34" s="5">
        <f t="shared" si="3"/>
        <v>900</v>
      </c>
      <c r="I34" s="52"/>
      <c r="J34" s="14">
        <f t="shared" si="4"/>
        <v>2188.2038907459582</v>
      </c>
      <c r="K34" s="42">
        <v>2188.1999999999998</v>
      </c>
      <c r="L34" s="33">
        <f t="shared" si="5"/>
        <v>729.39999999999986</v>
      </c>
      <c r="M34" s="20">
        <v>2366.1999999999998</v>
      </c>
      <c r="N34" s="13" t="e">
        <f>#REF!*(100-#REF!)/#REF!</f>
        <v>#REF!</v>
      </c>
      <c r="O34" s="49"/>
    </row>
    <row r="35" spans="1:15">
      <c r="A35" s="39">
        <f t="shared" si="6"/>
        <v>27</v>
      </c>
      <c r="B35" s="25" t="s">
        <v>23</v>
      </c>
      <c r="C35" s="29">
        <v>88</v>
      </c>
      <c r="D35" s="29">
        <v>84</v>
      </c>
      <c r="E35" s="6">
        <v>1.3</v>
      </c>
      <c r="F35" s="6">
        <f t="shared" si="1"/>
        <v>109.2</v>
      </c>
      <c r="G35" s="6">
        <v>109</v>
      </c>
      <c r="H35" s="5">
        <f t="shared" si="3"/>
        <v>9592</v>
      </c>
      <c r="I35" s="52"/>
      <c r="J35" s="14">
        <f t="shared" si="4"/>
        <v>23321.390800039146</v>
      </c>
      <c r="K35" s="43">
        <v>23321.4</v>
      </c>
      <c r="L35" s="33">
        <f t="shared" si="5"/>
        <v>3180.1909090909098</v>
      </c>
      <c r="M35" s="20">
        <v>1281.0999999999999</v>
      </c>
      <c r="N35" s="13" t="e">
        <f>#REF!*(100-#REF!)/#REF!</f>
        <v>#REF!</v>
      </c>
      <c r="O35" s="49"/>
    </row>
    <row r="36" spans="1:15">
      <c r="A36" s="39">
        <f t="shared" si="6"/>
        <v>28</v>
      </c>
      <c r="B36" s="21" t="s">
        <v>24</v>
      </c>
      <c r="C36" s="28">
        <v>94</v>
      </c>
      <c r="D36" s="28">
        <v>38</v>
      </c>
      <c r="E36" s="5">
        <v>1</v>
      </c>
      <c r="F36" s="5">
        <f t="shared" si="1"/>
        <v>38</v>
      </c>
      <c r="G36" s="5">
        <f t="shared" si="2"/>
        <v>38</v>
      </c>
      <c r="H36" s="5">
        <f t="shared" si="3"/>
        <v>3572</v>
      </c>
      <c r="I36" s="52"/>
      <c r="J36" s="14">
        <f t="shared" si="4"/>
        <v>8684.73810860507</v>
      </c>
      <c r="K36" s="43">
        <v>8684.7000000000007</v>
      </c>
      <c r="L36" s="33">
        <f t="shared" si="5"/>
        <v>554.3425531914894</v>
      </c>
      <c r="M36" s="20">
        <v>6121.3</v>
      </c>
      <c r="N36" s="13" t="e">
        <f>#REF!*(100-#REF!)/#REF!</f>
        <v>#REF!</v>
      </c>
      <c r="O36" s="49"/>
    </row>
    <row r="37" spans="1:15">
      <c r="A37" s="39">
        <f t="shared" si="6"/>
        <v>29</v>
      </c>
      <c r="B37" s="25" t="s">
        <v>25</v>
      </c>
      <c r="C37" s="29">
        <v>84</v>
      </c>
      <c r="D37" s="29">
        <v>8</v>
      </c>
      <c r="E37" s="6">
        <v>1.3</v>
      </c>
      <c r="F37" s="6">
        <f t="shared" si="1"/>
        <v>10.4</v>
      </c>
      <c r="G37" s="6">
        <v>10</v>
      </c>
      <c r="H37" s="5">
        <f t="shared" si="3"/>
        <v>840</v>
      </c>
      <c r="I37" s="52"/>
      <c r="J37" s="14">
        <f t="shared" si="4"/>
        <v>2042.3236313628943</v>
      </c>
      <c r="K37" s="43">
        <v>2042.3</v>
      </c>
      <c r="L37" s="33">
        <f t="shared" si="5"/>
        <v>389.00952380952378</v>
      </c>
      <c r="M37" s="20">
        <v>1362.7</v>
      </c>
      <c r="N37" s="13" t="e">
        <f>#REF!*(100-#REF!)/#REF!</f>
        <v>#REF!</v>
      </c>
      <c r="O37" s="49"/>
    </row>
    <row r="38" spans="1:15">
      <c r="A38" s="39">
        <f t="shared" si="6"/>
        <v>30</v>
      </c>
      <c r="B38" s="25" t="s">
        <v>26</v>
      </c>
      <c r="C38" s="29">
        <v>85</v>
      </c>
      <c r="D38" s="29">
        <v>18</v>
      </c>
      <c r="E38" s="6">
        <v>1.3</v>
      </c>
      <c r="F38" s="6">
        <f t="shared" si="1"/>
        <v>23.400000000000002</v>
      </c>
      <c r="G38" s="6">
        <v>23</v>
      </c>
      <c r="H38" s="5">
        <f t="shared" si="3"/>
        <v>1955</v>
      </c>
      <c r="I38" s="52"/>
      <c r="J38" s="14">
        <f t="shared" si="4"/>
        <v>4753.2651182314976</v>
      </c>
      <c r="K38" s="43">
        <v>4753.3</v>
      </c>
      <c r="L38" s="33">
        <f t="shared" si="5"/>
        <v>838.81764705882358</v>
      </c>
      <c r="M38" s="20">
        <v>3933.7</v>
      </c>
      <c r="N38" s="13" t="e">
        <f>#REF!*(100-#REF!)/#REF!</f>
        <v>#REF!</v>
      </c>
      <c r="O38" s="49"/>
    </row>
    <row r="39" spans="1:15">
      <c r="A39" s="39">
        <f t="shared" si="6"/>
        <v>31</v>
      </c>
      <c r="B39" s="21" t="s">
        <v>27</v>
      </c>
      <c r="C39" s="28">
        <v>90</v>
      </c>
      <c r="D39" s="28">
        <v>21</v>
      </c>
      <c r="E39" s="5">
        <v>1</v>
      </c>
      <c r="F39" s="5">
        <f t="shared" si="1"/>
        <v>21</v>
      </c>
      <c r="G39" s="5">
        <f t="shared" ref="G39:G82" si="7">F39</f>
        <v>21</v>
      </c>
      <c r="H39" s="5">
        <f t="shared" si="3"/>
        <v>1890</v>
      </c>
      <c r="I39" s="52"/>
      <c r="J39" s="14">
        <f t="shared" si="4"/>
        <v>4595.2281705665118</v>
      </c>
      <c r="K39" s="43">
        <v>4595.2</v>
      </c>
      <c r="L39" s="33">
        <f t="shared" si="5"/>
        <v>510.57777777777778</v>
      </c>
      <c r="M39" s="20">
        <v>5256.7</v>
      </c>
      <c r="N39" s="13" t="e">
        <f>#REF!*(100-#REF!)/#REF!</f>
        <v>#REF!</v>
      </c>
      <c r="O39" s="49"/>
    </row>
    <row r="40" spans="1:15">
      <c r="A40" s="39">
        <f t="shared" si="6"/>
        <v>32</v>
      </c>
      <c r="B40" s="21" t="s">
        <v>28</v>
      </c>
      <c r="C40" s="28">
        <v>79</v>
      </c>
      <c r="D40" s="28">
        <v>42</v>
      </c>
      <c r="E40" s="5">
        <v>1</v>
      </c>
      <c r="F40" s="5">
        <f t="shared" si="1"/>
        <v>42</v>
      </c>
      <c r="G40" s="5">
        <f t="shared" si="7"/>
        <v>42</v>
      </c>
      <c r="H40" s="5">
        <f t="shared" si="3"/>
        <v>3318</v>
      </c>
      <c r="I40" s="52"/>
      <c r="J40" s="14">
        <f t="shared" si="4"/>
        <v>8067.1783438834318</v>
      </c>
      <c r="K40" s="44">
        <v>8067.2</v>
      </c>
      <c r="L40" s="33">
        <f t="shared" si="5"/>
        <v>2144.4455696202531</v>
      </c>
      <c r="M40" s="20">
        <v>6033.7</v>
      </c>
      <c r="N40" s="13" t="e">
        <f>#REF!*(100-#REF!)/#REF!</f>
        <v>#REF!</v>
      </c>
      <c r="O40" s="49"/>
    </row>
    <row r="41" spans="1:15">
      <c r="A41" s="39">
        <f t="shared" si="6"/>
        <v>33</v>
      </c>
      <c r="B41" s="21" t="s">
        <v>29</v>
      </c>
      <c r="C41" s="28">
        <v>92</v>
      </c>
      <c r="D41" s="28">
        <v>7</v>
      </c>
      <c r="E41" s="5">
        <v>1</v>
      </c>
      <c r="F41" s="5">
        <f t="shared" si="1"/>
        <v>7</v>
      </c>
      <c r="G41" s="5">
        <f t="shared" si="7"/>
        <v>7</v>
      </c>
      <c r="H41" s="5">
        <f t="shared" si="3"/>
        <v>644</v>
      </c>
      <c r="I41" s="52"/>
      <c r="J41" s="14">
        <f t="shared" si="4"/>
        <v>1565.7814507115522</v>
      </c>
      <c r="K41" s="44">
        <v>1565.8</v>
      </c>
      <c r="L41" s="33">
        <f t="shared" si="5"/>
        <v>136.15652173913043</v>
      </c>
      <c r="M41" s="20">
        <v>6821.1</v>
      </c>
      <c r="N41" s="13" t="e">
        <f>#REF!*(100-#REF!)/#REF!</f>
        <v>#REF!</v>
      </c>
      <c r="O41" s="49"/>
    </row>
    <row r="42" spans="1:15">
      <c r="A42" s="39">
        <f t="shared" si="6"/>
        <v>34</v>
      </c>
      <c r="B42" s="21" t="s">
        <v>30</v>
      </c>
      <c r="C42" s="28">
        <v>89</v>
      </c>
      <c r="D42" s="28">
        <v>40</v>
      </c>
      <c r="E42" s="5">
        <v>1</v>
      </c>
      <c r="F42" s="5">
        <f t="shared" si="1"/>
        <v>40</v>
      </c>
      <c r="G42" s="5">
        <f t="shared" si="7"/>
        <v>40</v>
      </c>
      <c r="H42" s="5">
        <f t="shared" si="3"/>
        <v>3560</v>
      </c>
      <c r="I42" s="52"/>
      <c r="J42" s="14">
        <f t="shared" si="4"/>
        <v>8655.5620567284568</v>
      </c>
      <c r="K42" s="44">
        <v>8655.6</v>
      </c>
      <c r="L42" s="33">
        <f t="shared" si="5"/>
        <v>1069.7932584269663</v>
      </c>
      <c r="M42" s="20">
        <v>3791.8</v>
      </c>
      <c r="N42" s="13" t="e">
        <f>#REF!*(100-#REF!)/#REF!</f>
        <v>#REF!</v>
      </c>
      <c r="O42" s="49"/>
    </row>
    <row r="43" spans="1:15">
      <c r="A43" s="39">
        <f t="shared" si="6"/>
        <v>35</v>
      </c>
      <c r="B43" s="21" t="s">
        <v>31</v>
      </c>
      <c r="C43" s="28">
        <v>86</v>
      </c>
      <c r="D43" s="28">
        <v>86</v>
      </c>
      <c r="E43" s="5">
        <v>1</v>
      </c>
      <c r="F43" s="5">
        <f t="shared" si="1"/>
        <v>86</v>
      </c>
      <c r="G43" s="5">
        <f t="shared" si="7"/>
        <v>86</v>
      </c>
      <c r="H43" s="5">
        <f t="shared" si="3"/>
        <v>7396</v>
      </c>
      <c r="I43" s="52"/>
      <c r="J43" s="14">
        <f t="shared" si="4"/>
        <v>17982.173306619006</v>
      </c>
      <c r="K43" s="44">
        <v>17982.2</v>
      </c>
      <c r="L43" s="33">
        <f t="shared" si="5"/>
        <v>2927.3348837209305</v>
      </c>
      <c r="M43" s="20">
        <v>1566.5</v>
      </c>
      <c r="N43" s="13" t="e">
        <f>#REF!*(100-#REF!)/#REF!</f>
        <v>#REF!</v>
      </c>
      <c r="O43" s="49"/>
    </row>
    <row r="44" spans="1:15">
      <c r="A44" s="39">
        <f t="shared" si="6"/>
        <v>36</v>
      </c>
      <c r="B44" s="21" t="s">
        <v>79</v>
      </c>
      <c r="C44" s="28">
        <v>77</v>
      </c>
      <c r="D44" s="28">
        <v>8</v>
      </c>
      <c r="E44" s="5">
        <v>1</v>
      </c>
      <c r="F44" s="5">
        <f t="shared" si="1"/>
        <v>8</v>
      </c>
      <c r="G44" s="5">
        <f t="shared" si="7"/>
        <v>8</v>
      </c>
      <c r="H44" s="5">
        <f t="shared" si="3"/>
        <v>616</v>
      </c>
      <c r="I44" s="52"/>
      <c r="J44" s="14">
        <f t="shared" si="4"/>
        <v>1497.7039963327891</v>
      </c>
      <c r="K44" s="44">
        <v>1497.7</v>
      </c>
      <c r="L44" s="33">
        <f t="shared" si="5"/>
        <v>447.36493506493503</v>
      </c>
      <c r="M44" s="20">
        <v>1236.7</v>
      </c>
      <c r="N44" s="13" t="e">
        <f>#REF!*(100-#REF!)/#REF!</f>
        <v>#REF!</v>
      </c>
      <c r="O44" s="49"/>
    </row>
    <row r="45" spans="1:15">
      <c r="A45" s="39">
        <f t="shared" si="6"/>
        <v>37</v>
      </c>
      <c r="B45" s="21" t="s">
        <v>32</v>
      </c>
      <c r="C45" s="28">
        <v>85</v>
      </c>
      <c r="D45" s="28">
        <v>33</v>
      </c>
      <c r="E45" s="5">
        <v>1</v>
      </c>
      <c r="F45" s="5">
        <f t="shared" si="1"/>
        <v>33</v>
      </c>
      <c r="G45" s="5">
        <f t="shared" si="7"/>
        <v>33</v>
      </c>
      <c r="H45" s="5">
        <f t="shared" si="3"/>
        <v>2805</v>
      </c>
      <c r="I45" s="52"/>
      <c r="J45" s="14">
        <f t="shared" si="4"/>
        <v>6819.9021261582357</v>
      </c>
      <c r="K45" s="44">
        <v>6819.9</v>
      </c>
      <c r="L45" s="33">
        <f t="shared" si="5"/>
        <v>1203.5117647058823</v>
      </c>
      <c r="M45" s="20">
        <v>1828.9</v>
      </c>
      <c r="N45" s="13" t="e">
        <f>#REF!*(100-#REF!)/#REF!</f>
        <v>#REF!</v>
      </c>
      <c r="O45" s="49"/>
    </row>
    <row r="46" spans="1:15">
      <c r="A46" s="39">
        <f t="shared" si="6"/>
        <v>38</v>
      </c>
      <c r="B46" s="21" t="s">
        <v>33</v>
      </c>
      <c r="C46" s="28">
        <v>79</v>
      </c>
      <c r="D46" s="28">
        <v>17</v>
      </c>
      <c r="E46" s="5">
        <v>1</v>
      </c>
      <c r="F46" s="5">
        <f t="shared" si="1"/>
        <v>17</v>
      </c>
      <c r="G46" s="5">
        <f t="shared" si="7"/>
        <v>17</v>
      </c>
      <c r="H46" s="5">
        <f t="shared" si="3"/>
        <v>1343</v>
      </c>
      <c r="I46" s="52"/>
      <c r="J46" s="14">
        <f t="shared" si="4"/>
        <v>3265.2864725242462</v>
      </c>
      <c r="K46" s="45">
        <v>3265.3</v>
      </c>
      <c r="L46" s="33">
        <f t="shared" si="5"/>
        <v>867.99113924050641</v>
      </c>
      <c r="M46" s="20">
        <v>1466</v>
      </c>
      <c r="N46" s="13" t="e">
        <f>#REF!*(100-#REF!)/#REF!</f>
        <v>#REF!</v>
      </c>
      <c r="O46" s="49"/>
    </row>
    <row r="47" spans="1:15">
      <c r="A47" s="39">
        <f t="shared" si="6"/>
        <v>39</v>
      </c>
      <c r="B47" s="21" t="s">
        <v>34</v>
      </c>
      <c r="C47" s="28">
        <v>77</v>
      </c>
      <c r="D47" s="28">
        <v>26</v>
      </c>
      <c r="E47" s="5">
        <v>1</v>
      </c>
      <c r="F47" s="5">
        <f t="shared" si="1"/>
        <v>26</v>
      </c>
      <c r="G47" s="5">
        <f t="shared" si="7"/>
        <v>26</v>
      </c>
      <c r="H47" s="5">
        <f t="shared" si="3"/>
        <v>2002</v>
      </c>
      <c r="I47" s="52"/>
      <c r="J47" s="14">
        <f t="shared" si="4"/>
        <v>4867.5379880815644</v>
      </c>
      <c r="K47" s="45">
        <v>4867.5</v>
      </c>
      <c r="L47" s="33">
        <f t="shared" si="5"/>
        <v>1453.9285714285713</v>
      </c>
      <c r="M47" s="20">
        <v>2171.4</v>
      </c>
      <c r="N47" s="13" t="e">
        <f>#REF!*(100-#REF!)/#REF!</f>
        <v>#REF!</v>
      </c>
      <c r="O47" s="49"/>
    </row>
    <row r="48" spans="1:15">
      <c r="A48" s="39">
        <f t="shared" si="6"/>
        <v>40</v>
      </c>
      <c r="B48" s="21" t="s">
        <v>35</v>
      </c>
      <c r="C48" s="28">
        <v>69</v>
      </c>
      <c r="D48" s="28">
        <v>12</v>
      </c>
      <c r="E48" s="5">
        <v>1</v>
      </c>
      <c r="F48" s="5">
        <f t="shared" si="1"/>
        <v>12</v>
      </c>
      <c r="G48" s="5">
        <f t="shared" si="7"/>
        <v>12</v>
      </c>
      <c r="H48" s="5">
        <f t="shared" si="3"/>
        <v>828</v>
      </c>
      <c r="I48" s="52"/>
      <c r="J48" s="14">
        <f t="shared" si="4"/>
        <v>2013.1475794862815</v>
      </c>
      <c r="K48" s="45">
        <v>2013.1</v>
      </c>
      <c r="L48" s="33">
        <f t="shared" si="5"/>
        <v>904.43623188405797</v>
      </c>
      <c r="M48" s="20">
        <v>3588.9</v>
      </c>
      <c r="N48" s="13" t="e">
        <f>#REF!*(100-#REF!)/#REF!</f>
        <v>#REF!</v>
      </c>
      <c r="O48" s="49"/>
    </row>
    <row r="49" spans="1:15">
      <c r="A49" s="39">
        <f t="shared" si="6"/>
        <v>41</v>
      </c>
      <c r="B49" s="21" t="s">
        <v>36</v>
      </c>
      <c r="C49" s="28">
        <v>83</v>
      </c>
      <c r="D49" s="28">
        <v>8</v>
      </c>
      <c r="E49" s="5">
        <v>1</v>
      </c>
      <c r="F49" s="4">
        <f t="shared" si="1"/>
        <v>8</v>
      </c>
      <c r="G49" s="5">
        <f t="shared" si="7"/>
        <v>8</v>
      </c>
      <c r="H49" s="5">
        <f t="shared" si="3"/>
        <v>664</v>
      </c>
      <c r="I49" s="52"/>
      <c r="J49" s="14">
        <f t="shared" si="4"/>
        <v>1614.4082038392401</v>
      </c>
      <c r="K49" s="45">
        <v>1614.4</v>
      </c>
      <c r="L49" s="33">
        <f t="shared" si="5"/>
        <v>330.66024096385547</v>
      </c>
      <c r="M49" s="20">
        <v>4709.6000000000004</v>
      </c>
      <c r="N49" s="13" t="e">
        <f>#REF!*(100-#REF!)/#REF!</f>
        <v>#REF!</v>
      </c>
      <c r="O49" s="49"/>
    </row>
    <row r="50" spans="1:15">
      <c r="A50" s="39">
        <f t="shared" si="6"/>
        <v>42</v>
      </c>
      <c r="B50" s="21" t="s">
        <v>37</v>
      </c>
      <c r="C50" s="28">
        <v>95</v>
      </c>
      <c r="D50" s="28">
        <v>94</v>
      </c>
      <c r="E50" s="5">
        <v>1</v>
      </c>
      <c r="F50" s="5">
        <f t="shared" si="1"/>
        <v>94</v>
      </c>
      <c r="G50" s="5">
        <f t="shared" si="7"/>
        <v>94</v>
      </c>
      <c r="H50" s="5">
        <f t="shared" si="3"/>
        <v>8930</v>
      </c>
      <c r="I50" s="52"/>
      <c r="J50" s="14">
        <f t="shared" si="4"/>
        <v>21711.845271512673</v>
      </c>
      <c r="K50" s="45">
        <v>21711.9</v>
      </c>
      <c r="L50" s="33">
        <f t="shared" si="5"/>
        <v>1142.7315789473685</v>
      </c>
      <c r="M50" s="20">
        <v>180375.5</v>
      </c>
      <c r="N50" s="13" t="e">
        <f>#REF!*(100-#REF!)/#REF!</f>
        <v>#REF!</v>
      </c>
      <c r="O50" s="49"/>
    </row>
    <row r="51" spans="1:15">
      <c r="A51" s="39">
        <f t="shared" si="6"/>
        <v>43</v>
      </c>
      <c r="B51" s="21" t="s">
        <v>38</v>
      </c>
      <c r="C51" s="28">
        <v>95</v>
      </c>
      <c r="D51" s="28">
        <v>26</v>
      </c>
      <c r="E51" s="5">
        <v>1</v>
      </c>
      <c r="F51" s="5">
        <f t="shared" si="1"/>
        <v>26</v>
      </c>
      <c r="G51" s="5">
        <f t="shared" si="7"/>
        <v>26</v>
      </c>
      <c r="H51" s="5">
        <f t="shared" si="3"/>
        <v>2470</v>
      </c>
      <c r="I51" s="52"/>
      <c r="J51" s="14">
        <f t="shared" si="4"/>
        <v>6005.404011269462</v>
      </c>
      <c r="K51" s="45">
        <v>6005.4</v>
      </c>
      <c r="L51" s="33">
        <f t="shared" si="5"/>
        <v>316.07368421052632</v>
      </c>
      <c r="M51" s="20">
        <v>2923.3</v>
      </c>
      <c r="N51" s="13" t="e">
        <f>#REF!*(100-#REF!)/#REF!</f>
        <v>#REF!</v>
      </c>
      <c r="O51" s="49"/>
    </row>
    <row r="52" spans="1:15">
      <c r="A52" s="39">
        <f t="shared" si="6"/>
        <v>44</v>
      </c>
      <c r="B52" s="21" t="s">
        <v>39</v>
      </c>
      <c r="C52" s="28">
        <v>93</v>
      </c>
      <c r="D52" s="28">
        <v>63</v>
      </c>
      <c r="E52" s="5">
        <v>1</v>
      </c>
      <c r="F52" s="5">
        <f t="shared" si="1"/>
        <v>63</v>
      </c>
      <c r="G52" s="5">
        <f t="shared" si="7"/>
        <v>63</v>
      </c>
      <c r="H52" s="5">
        <f t="shared" si="3"/>
        <v>5859</v>
      </c>
      <c r="I52" s="52"/>
      <c r="J52" s="14">
        <f t="shared" si="4"/>
        <v>14245.207328756187</v>
      </c>
      <c r="K52" s="45">
        <v>14245.2</v>
      </c>
      <c r="L52" s="33">
        <f t="shared" si="5"/>
        <v>1072.2193548387097</v>
      </c>
      <c r="M52" s="20">
        <v>5735.2</v>
      </c>
      <c r="N52" s="13" t="e">
        <f>#REF!*(100-#REF!)/#REF!</f>
        <v>#REF!</v>
      </c>
      <c r="O52" s="49"/>
    </row>
    <row r="53" spans="1:15">
      <c r="A53" s="39">
        <f t="shared" si="6"/>
        <v>45</v>
      </c>
      <c r="B53" s="21" t="s">
        <v>40</v>
      </c>
      <c r="C53" s="28">
        <v>87</v>
      </c>
      <c r="D53" s="28">
        <v>10</v>
      </c>
      <c r="E53" s="5">
        <v>1</v>
      </c>
      <c r="F53" s="5">
        <f t="shared" si="1"/>
        <v>10</v>
      </c>
      <c r="G53" s="5">
        <f t="shared" si="7"/>
        <v>10</v>
      </c>
      <c r="H53" s="5">
        <f t="shared" si="3"/>
        <v>870</v>
      </c>
      <c r="I53" s="52"/>
      <c r="J53" s="14">
        <f t="shared" si="4"/>
        <v>2115.2637610544261</v>
      </c>
      <c r="K53" s="45">
        <v>2115.3000000000002</v>
      </c>
      <c r="L53" s="33">
        <f t="shared" si="5"/>
        <v>316.0793103448276</v>
      </c>
      <c r="M53" s="20">
        <v>504.7</v>
      </c>
      <c r="N53" s="13" t="e">
        <f>#REF!*(100-#REF!)/#REF!</f>
        <v>#REF!</v>
      </c>
      <c r="O53" s="49"/>
    </row>
    <row r="54" spans="1:15">
      <c r="A54" s="39">
        <f t="shared" si="6"/>
        <v>46</v>
      </c>
      <c r="B54" s="21" t="s">
        <v>80</v>
      </c>
      <c r="C54" s="28">
        <v>49</v>
      </c>
      <c r="D54" s="28">
        <v>15</v>
      </c>
      <c r="E54" s="5">
        <v>1</v>
      </c>
      <c r="F54" s="5">
        <f t="shared" si="1"/>
        <v>15</v>
      </c>
      <c r="G54" s="5">
        <f t="shared" si="7"/>
        <v>15</v>
      </c>
      <c r="H54" s="5">
        <f t="shared" si="3"/>
        <v>735</v>
      </c>
      <c r="I54" s="52"/>
      <c r="J54" s="14">
        <f t="shared" si="4"/>
        <v>1787.0331774425324</v>
      </c>
      <c r="K54" s="45">
        <v>1787</v>
      </c>
      <c r="L54" s="33">
        <f t="shared" si="5"/>
        <v>1859.9387755102041</v>
      </c>
      <c r="M54" s="20">
        <v>893.9</v>
      </c>
      <c r="N54" s="13" t="e">
        <f>#REF!*(100-#REF!)/#REF!</f>
        <v>#REF!</v>
      </c>
      <c r="O54" s="49"/>
    </row>
    <row r="55" spans="1:15">
      <c r="A55" s="39">
        <f t="shared" si="6"/>
        <v>47</v>
      </c>
      <c r="B55" s="21" t="s">
        <v>41</v>
      </c>
      <c r="C55" s="28">
        <v>72</v>
      </c>
      <c r="D55" s="28">
        <v>12</v>
      </c>
      <c r="E55" s="5">
        <v>1</v>
      </c>
      <c r="F55" s="5">
        <f t="shared" si="1"/>
        <v>12</v>
      </c>
      <c r="G55" s="5">
        <f t="shared" si="7"/>
        <v>12</v>
      </c>
      <c r="H55" s="5">
        <f t="shared" si="3"/>
        <v>864</v>
      </c>
      <c r="I55" s="52"/>
      <c r="J55" s="14">
        <f t="shared" si="4"/>
        <v>2100.6757351161195</v>
      </c>
      <c r="K55" s="45">
        <v>2100.6999999999998</v>
      </c>
      <c r="L55" s="33">
        <f t="shared" si="5"/>
        <v>816.93888888888875</v>
      </c>
      <c r="M55" s="20">
        <v>9897.5</v>
      </c>
      <c r="N55" s="13" t="e">
        <f>#REF!*(100-#REF!)/#REF!</f>
        <v>#REF!</v>
      </c>
      <c r="O55" s="49"/>
    </row>
    <row r="56" spans="1:15">
      <c r="A56" s="39">
        <f t="shared" si="6"/>
        <v>48</v>
      </c>
      <c r="B56" s="25" t="s">
        <v>42</v>
      </c>
      <c r="C56" s="29">
        <v>91</v>
      </c>
      <c r="D56" s="29">
        <v>25</v>
      </c>
      <c r="E56" s="6">
        <v>1.3</v>
      </c>
      <c r="F56" s="6">
        <f t="shared" si="1"/>
        <v>32.5</v>
      </c>
      <c r="G56" s="6">
        <v>33</v>
      </c>
      <c r="H56" s="5">
        <f t="shared" si="3"/>
        <v>3003</v>
      </c>
      <c r="I56" s="52"/>
      <c r="J56" s="14">
        <f t="shared" si="4"/>
        <v>7301.3069821223462</v>
      </c>
      <c r="K56" s="45">
        <v>7301.3</v>
      </c>
      <c r="L56" s="33">
        <f t="shared" si="5"/>
        <v>722.10659340659333</v>
      </c>
      <c r="M56" s="20">
        <v>2759.9</v>
      </c>
      <c r="N56" s="13" t="e">
        <f>#REF!*(100-#REF!)/#REF!</f>
        <v>#REF!</v>
      </c>
      <c r="O56" s="49"/>
    </row>
    <row r="57" spans="1:15">
      <c r="A57" s="39">
        <f t="shared" si="6"/>
        <v>49</v>
      </c>
      <c r="B57" s="21" t="s">
        <v>43</v>
      </c>
      <c r="C57" s="28">
        <v>54</v>
      </c>
      <c r="D57" s="28">
        <v>343</v>
      </c>
      <c r="E57" s="5">
        <v>1</v>
      </c>
      <c r="F57" s="5">
        <f t="shared" si="1"/>
        <v>343</v>
      </c>
      <c r="G57" s="5">
        <f t="shared" si="7"/>
        <v>343</v>
      </c>
      <c r="H57" s="5">
        <f t="shared" si="3"/>
        <v>18522</v>
      </c>
      <c r="I57" s="52"/>
      <c r="J57" s="14">
        <f t="shared" si="4"/>
        <v>45033.236071551815</v>
      </c>
      <c r="K57" s="45">
        <v>45033.2</v>
      </c>
      <c r="L57" s="33">
        <f t="shared" si="5"/>
        <v>38361.614814814813</v>
      </c>
      <c r="M57" s="20">
        <v>14275.8</v>
      </c>
      <c r="N57" s="13" t="e">
        <f>#REF!*(100-#REF!)/#REF!</f>
        <v>#REF!</v>
      </c>
      <c r="O57" s="49"/>
    </row>
    <row r="58" spans="1:15">
      <c r="A58" s="39">
        <f t="shared" si="6"/>
        <v>50</v>
      </c>
      <c r="B58" s="21" t="s">
        <v>81</v>
      </c>
      <c r="C58" s="28">
        <v>71</v>
      </c>
      <c r="D58" s="28">
        <v>34</v>
      </c>
      <c r="E58" s="5">
        <v>1</v>
      </c>
      <c r="F58" s="5">
        <f t="shared" si="1"/>
        <v>34</v>
      </c>
      <c r="G58" s="5">
        <f t="shared" si="7"/>
        <v>34</v>
      </c>
      <c r="H58" s="5">
        <f t="shared" si="3"/>
        <v>2414</v>
      </c>
      <c r="I58" s="52"/>
      <c r="J58" s="14">
        <f t="shared" si="4"/>
        <v>5869.2491025119371</v>
      </c>
      <c r="K58" s="45">
        <v>5869.3</v>
      </c>
      <c r="L58" s="33">
        <f t="shared" si="5"/>
        <v>2397.3197183098591</v>
      </c>
      <c r="M58" s="20">
        <v>6845.4</v>
      </c>
      <c r="N58" s="13" t="e">
        <f>#REF!*(100-#REF!)/#REF!</f>
        <v>#REF!</v>
      </c>
      <c r="O58" s="49"/>
    </row>
    <row r="59" spans="1:15">
      <c r="A59" s="39">
        <f t="shared" si="6"/>
        <v>51</v>
      </c>
      <c r="B59" s="21" t="s">
        <v>82</v>
      </c>
      <c r="C59" s="28">
        <v>74</v>
      </c>
      <c r="D59" s="28">
        <v>24</v>
      </c>
      <c r="E59" s="5">
        <v>1</v>
      </c>
      <c r="F59" s="5">
        <f t="shared" si="1"/>
        <v>24</v>
      </c>
      <c r="G59" s="5">
        <f t="shared" si="7"/>
        <v>24</v>
      </c>
      <c r="H59" s="5">
        <f t="shared" si="3"/>
        <v>1776</v>
      </c>
      <c r="I59" s="52"/>
      <c r="J59" s="14">
        <f t="shared" si="4"/>
        <v>4318.055677738691</v>
      </c>
      <c r="K59" s="45">
        <v>4318.1000000000004</v>
      </c>
      <c r="L59" s="33">
        <f t="shared" si="5"/>
        <v>1517.1702702702703</v>
      </c>
      <c r="M59" s="20">
        <v>36311</v>
      </c>
      <c r="N59" s="13" t="e">
        <f>#REF!*(100-#REF!)/#REF!</f>
        <v>#REF!</v>
      </c>
      <c r="O59" s="49"/>
    </row>
    <row r="60" spans="1:15">
      <c r="A60" s="39">
        <f t="shared" si="6"/>
        <v>52</v>
      </c>
      <c r="B60" s="21" t="s">
        <v>44</v>
      </c>
      <c r="C60" s="28">
        <v>77</v>
      </c>
      <c r="D60" s="28">
        <v>8</v>
      </c>
      <c r="E60" s="5">
        <v>1</v>
      </c>
      <c r="F60" s="5">
        <f t="shared" si="1"/>
        <v>8</v>
      </c>
      <c r="G60" s="5">
        <f t="shared" si="7"/>
        <v>8</v>
      </c>
      <c r="H60" s="5">
        <f t="shared" si="3"/>
        <v>616</v>
      </c>
      <c r="I60" s="52"/>
      <c r="J60" s="14">
        <f t="shared" si="4"/>
        <v>1497.7039963327891</v>
      </c>
      <c r="K60" s="45">
        <v>1497.7</v>
      </c>
      <c r="L60" s="33">
        <f t="shared" si="5"/>
        <v>447.36493506493503</v>
      </c>
      <c r="M60" s="20">
        <v>6257.3</v>
      </c>
      <c r="N60" s="13" t="e">
        <f>#REF!*(100-#REF!)/#REF!</f>
        <v>#REF!</v>
      </c>
      <c r="O60" s="49"/>
    </row>
    <row r="61" spans="1:15">
      <c r="A61" s="39">
        <f t="shared" si="6"/>
        <v>53</v>
      </c>
      <c r="B61" s="21" t="s">
        <v>45</v>
      </c>
      <c r="C61" s="28">
        <v>86</v>
      </c>
      <c r="D61" s="28">
        <v>31</v>
      </c>
      <c r="E61" s="5">
        <v>1</v>
      </c>
      <c r="F61" s="5">
        <f t="shared" si="1"/>
        <v>31</v>
      </c>
      <c r="G61" s="5">
        <f t="shared" si="7"/>
        <v>31</v>
      </c>
      <c r="H61" s="5">
        <f t="shared" si="3"/>
        <v>2666</v>
      </c>
      <c r="I61" s="52"/>
      <c r="J61" s="14">
        <f t="shared" si="4"/>
        <v>6481.9461919208052</v>
      </c>
      <c r="K61" s="46">
        <v>6482</v>
      </c>
      <c r="L61" s="33">
        <f t="shared" si="5"/>
        <v>1055.2093023255813</v>
      </c>
      <c r="M61" s="20">
        <v>1397.6</v>
      </c>
      <c r="N61" s="13" t="e">
        <f>#REF!*(100-#REF!)/#REF!</f>
        <v>#REF!</v>
      </c>
      <c r="O61" s="49"/>
    </row>
    <row r="62" spans="1:15">
      <c r="A62" s="39">
        <f t="shared" si="6"/>
        <v>54</v>
      </c>
      <c r="B62" s="21" t="s">
        <v>83</v>
      </c>
      <c r="C62" s="28">
        <v>75</v>
      </c>
      <c r="D62" s="28">
        <v>35</v>
      </c>
      <c r="E62" s="5">
        <v>1</v>
      </c>
      <c r="F62" s="5">
        <f t="shared" si="1"/>
        <v>35</v>
      </c>
      <c r="G62" s="5">
        <f t="shared" si="7"/>
        <v>35</v>
      </c>
      <c r="H62" s="5">
        <f t="shared" si="3"/>
        <v>2625</v>
      </c>
      <c r="I62" s="52"/>
      <c r="J62" s="14">
        <f t="shared" si="4"/>
        <v>6382.2613480090449</v>
      </c>
      <c r="K62" s="46">
        <v>6382.3</v>
      </c>
      <c r="L62" s="33">
        <f t="shared" si="5"/>
        <v>2127.4333333333334</v>
      </c>
      <c r="M62" s="20">
        <v>1305.0999999999999</v>
      </c>
      <c r="N62" s="13" t="e">
        <f>#REF!*(100-#REF!)/#REF!</f>
        <v>#REF!</v>
      </c>
      <c r="O62" s="49"/>
    </row>
    <row r="63" spans="1:15">
      <c r="A63" s="39">
        <f t="shared" si="6"/>
        <v>55</v>
      </c>
      <c r="B63" s="21" t="s">
        <v>68</v>
      </c>
      <c r="C63" s="28">
        <v>92</v>
      </c>
      <c r="D63" s="28">
        <v>14</v>
      </c>
      <c r="E63" s="5">
        <v>1</v>
      </c>
      <c r="F63" s="5">
        <f t="shared" si="1"/>
        <v>14</v>
      </c>
      <c r="G63" s="5">
        <f t="shared" si="7"/>
        <v>14</v>
      </c>
      <c r="H63" s="5">
        <f t="shared" si="3"/>
        <v>1288</v>
      </c>
      <c r="I63" s="52"/>
      <c r="J63" s="14">
        <f t="shared" si="4"/>
        <v>3131.5629014231044</v>
      </c>
      <c r="K63" s="47">
        <v>3131.6</v>
      </c>
      <c r="L63" s="33">
        <f t="shared" si="5"/>
        <v>272.31304347826085</v>
      </c>
      <c r="M63" s="20">
        <v>5207.8</v>
      </c>
      <c r="N63" s="13" t="e">
        <f>#REF!*(100-#REF!)/#REF!</f>
        <v>#REF!</v>
      </c>
      <c r="O63" s="49"/>
    </row>
    <row r="64" spans="1:15">
      <c r="A64" s="39">
        <f t="shared" si="6"/>
        <v>56</v>
      </c>
      <c r="B64" s="21" t="s">
        <v>46</v>
      </c>
      <c r="C64" s="28">
        <v>93</v>
      </c>
      <c r="D64" s="28">
        <v>16</v>
      </c>
      <c r="E64" s="5">
        <v>1</v>
      </c>
      <c r="F64" s="5">
        <f t="shared" si="1"/>
        <v>16</v>
      </c>
      <c r="G64" s="5">
        <f t="shared" si="7"/>
        <v>16</v>
      </c>
      <c r="H64" s="5">
        <f t="shared" si="3"/>
        <v>1488</v>
      </c>
      <c r="I64" s="52"/>
      <c r="J64" s="14">
        <f t="shared" si="4"/>
        <v>3617.8304326999837</v>
      </c>
      <c r="K64" s="47">
        <v>3617.8</v>
      </c>
      <c r="L64" s="33">
        <f t="shared" si="5"/>
        <v>272.30752688172043</v>
      </c>
      <c r="M64" s="20">
        <v>36120.6</v>
      </c>
      <c r="N64" s="13" t="e">
        <f>#REF!*(100-#REF!)/#REF!</f>
        <v>#REF!</v>
      </c>
      <c r="O64" s="49"/>
    </row>
    <row r="65" spans="1:15">
      <c r="A65" s="39">
        <f t="shared" si="6"/>
        <v>57</v>
      </c>
      <c r="B65" s="21" t="s">
        <v>47</v>
      </c>
      <c r="C65" s="28">
        <v>87</v>
      </c>
      <c r="D65" s="28">
        <v>43</v>
      </c>
      <c r="E65" s="5">
        <v>1</v>
      </c>
      <c r="F65" s="5">
        <f t="shared" si="1"/>
        <v>43</v>
      </c>
      <c r="G65" s="5">
        <f t="shared" si="7"/>
        <v>43</v>
      </c>
      <c r="H65" s="5">
        <f t="shared" si="3"/>
        <v>3741</v>
      </c>
      <c r="I65" s="52"/>
      <c r="J65" s="14">
        <f t="shared" si="4"/>
        <v>9095.6341725340317</v>
      </c>
      <c r="K65" s="47">
        <v>9095.6</v>
      </c>
      <c r="L65" s="33">
        <f t="shared" si="5"/>
        <v>1359.112643678161</v>
      </c>
      <c r="M65" s="20">
        <v>3873.8</v>
      </c>
      <c r="N65" s="13" t="e">
        <f>#REF!*(100-#REF!)/#REF!</f>
        <v>#REF!</v>
      </c>
      <c r="O65" s="49"/>
    </row>
    <row r="66" spans="1:15">
      <c r="A66" s="39">
        <f t="shared" si="6"/>
        <v>58</v>
      </c>
      <c r="B66" s="21" t="s">
        <v>69</v>
      </c>
      <c r="C66" s="28">
        <v>85</v>
      </c>
      <c r="D66" s="28">
        <v>34</v>
      </c>
      <c r="E66" s="5">
        <v>1</v>
      </c>
      <c r="F66" s="5">
        <f t="shared" si="1"/>
        <v>34</v>
      </c>
      <c r="G66" s="5">
        <f t="shared" si="7"/>
        <v>34</v>
      </c>
      <c r="H66" s="5">
        <f t="shared" si="3"/>
        <v>2890</v>
      </c>
      <c r="I66" s="52"/>
      <c r="J66" s="14">
        <f t="shared" si="4"/>
        <v>7026.5658269509104</v>
      </c>
      <c r="K66" s="47">
        <v>7026.6</v>
      </c>
      <c r="L66" s="33">
        <f t="shared" si="5"/>
        <v>1239.9882352941177</v>
      </c>
      <c r="M66" s="20">
        <v>1952.4</v>
      </c>
      <c r="N66" s="13" t="e">
        <f>#REF!*(100-#REF!)/#REF!</f>
        <v>#REF!</v>
      </c>
      <c r="O66" s="49"/>
    </row>
    <row r="67" spans="1:15">
      <c r="A67" s="39">
        <f t="shared" si="6"/>
        <v>59</v>
      </c>
      <c r="B67" s="21" t="s">
        <v>48</v>
      </c>
      <c r="C67" s="28">
        <v>65</v>
      </c>
      <c r="D67" s="28">
        <v>12</v>
      </c>
      <c r="E67" s="5">
        <v>1</v>
      </c>
      <c r="F67" s="5">
        <f t="shared" si="1"/>
        <v>12</v>
      </c>
      <c r="G67" s="5">
        <f t="shared" si="7"/>
        <v>12</v>
      </c>
      <c r="H67" s="5">
        <f t="shared" si="3"/>
        <v>780</v>
      </c>
      <c r="I67" s="52"/>
      <c r="J67" s="14">
        <f t="shared" si="4"/>
        <v>1896.4433719798303</v>
      </c>
      <c r="K67" s="47">
        <v>1896.4</v>
      </c>
      <c r="L67" s="33">
        <f t="shared" si="5"/>
        <v>1021.1384615384616</v>
      </c>
      <c r="M67" s="20">
        <v>6875.8</v>
      </c>
      <c r="N67" s="13" t="e">
        <f>#REF!*(100-#REF!)/#REF!</f>
        <v>#REF!</v>
      </c>
      <c r="O67" s="49"/>
    </row>
    <row r="68" spans="1:15">
      <c r="A68" s="39">
        <f t="shared" si="6"/>
        <v>60</v>
      </c>
      <c r="B68" s="21" t="s">
        <v>50</v>
      </c>
      <c r="C68" s="28">
        <v>89</v>
      </c>
      <c r="D68" s="28">
        <v>23</v>
      </c>
      <c r="E68" s="5">
        <v>1</v>
      </c>
      <c r="F68" s="5">
        <f t="shared" si="1"/>
        <v>23</v>
      </c>
      <c r="G68" s="5">
        <f t="shared" si="7"/>
        <v>23</v>
      </c>
      <c r="H68" s="5">
        <f t="shared" si="3"/>
        <v>2047</v>
      </c>
      <c r="I68" s="52"/>
      <c r="J68" s="14">
        <f t="shared" si="4"/>
        <v>4976.9481826188621</v>
      </c>
      <c r="K68" s="47">
        <v>4977</v>
      </c>
      <c r="L68" s="33">
        <f t="shared" si="5"/>
        <v>615.13483146067415</v>
      </c>
      <c r="M68" s="20">
        <v>0</v>
      </c>
      <c r="N68" s="13" t="e">
        <f>#REF!*(100-#REF!)/#REF!</f>
        <v>#REF!</v>
      </c>
      <c r="O68" s="49"/>
    </row>
    <row r="69" spans="1:15">
      <c r="A69" s="39">
        <f t="shared" si="6"/>
        <v>61</v>
      </c>
      <c r="B69" s="26" t="s">
        <v>49</v>
      </c>
      <c r="C69" s="29">
        <v>43</v>
      </c>
      <c r="D69" s="29">
        <v>49</v>
      </c>
      <c r="E69" s="6">
        <v>1.3</v>
      </c>
      <c r="F69" s="6">
        <f t="shared" si="1"/>
        <v>63.7</v>
      </c>
      <c r="G69" s="6">
        <v>64</v>
      </c>
      <c r="H69" s="5">
        <f t="shared" si="3"/>
        <v>2752</v>
      </c>
      <c r="I69" s="52"/>
      <c r="J69" s="14">
        <f t="shared" si="4"/>
        <v>6691.0412303698631</v>
      </c>
      <c r="K69" s="47">
        <v>6691</v>
      </c>
      <c r="L69" s="33">
        <f t="shared" si="5"/>
        <v>8869.4651162790706</v>
      </c>
      <c r="M69" s="20">
        <v>1053.4000000000001</v>
      </c>
      <c r="N69" s="13" t="e">
        <f>#REF!*(100-#REF!)/#REF!</f>
        <v>#REF!</v>
      </c>
      <c r="O69" s="49"/>
    </row>
    <row r="70" spans="1:15">
      <c r="A70" s="39">
        <f t="shared" si="6"/>
        <v>62</v>
      </c>
      <c r="B70" s="21" t="s">
        <v>51</v>
      </c>
      <c r="C70" s="28">
        <v>67</v>
      </c>
      <c r="D70" s="28">
        <v>19</v>
      </c>
      <c r="E70" s="5">
        <v>1</v>
      </c>
      <c r="F70" s="5">
        <f t="shared" si="1"/>
        <v>19</v>
      </c>
      <c r="G70" s="5">
        <f t="shared" si="7"/>
        <v>19</v>
      </c>
      <c r="H70" s="5">
        <f t="shared" ref="H70:H82" si="8">G70*C70</f>
        <v>1273</v>
      </c>
      <c r="I70" s="52"/>
      <c r="J70" s="14">
        <f t="shared" ref="J70:J82" si="9">H70/H$8*I$8</f>
        <v>3095.0928365773384</v>
      </c>
      <c r="K70" s="47">
        <v>3095.1</v>
      </c>
      <c r="L70" s="33">
        <f t="shared" si="5"/>
        <v>1524.4522388059702</v>
      </c>
      <c r="O70" s="49"/>
    </row>
    <row r="71" spans="1:15">
      <c r="A71" s="39">
        <f t="shared" si="6"/>
        <v>63</v>
      </c>
      <c r="B71" s="21" t="s">
        <v>52</v>
      </c>
      <c r="C71" s="28">
        <v>87</v>
      </c>
      <c r="D71" s="28">
        <v>34</v>
      </c>
      <c r="E71" s="5">
        <v>1</v>
      </c>
      <c r="F71" s="5">
        <f t="shared" si="1"/>
        <v>34</v>
      </c>
      <c r="G71" s="5">
        <f t="shared" si="7"/>
        <v>34</v>
      </c>
      <c r="H71" s="5">
        <f t="shared" si="8"/>
        <v>2958</v>
      </c>
      <c r="I71" s="52"/>
      <c r="J71" s="14">
        <f t="shared" si="9"/>
        <v>7191.8967875850494</v>
      </c>
      <c r="K71" s="47">
        <v>7191.9</v>
      </c>
      <c r="L71" s="33">
        <f t="shared" si="5"/>
        <v>1074.6517241379311</v>
      </c>
      <c r="O71" s="49"/>
    </row>
    <row r="72" spans="1:15">
      <c r="A72" s="39">
        <f t="shared" si="6"/>
        <v>64</v>
      </c>
      <c r="B72" s="21" t="s">
        <v>53</v>
      </c>
      <c r="C72" s="28">
        <v>91</v>
      </c>
      <c r="D72" s="28">
        <v>27</v>
      </c>
      <c r="E72" s="5">
        <v>1</v>
      </c>
      <c r="F72" s="5">
        <f t="shared" ref="F72:F82" si="10">D72*E72</f>
        <v>27</v>
      </c>
      <c r="G72" s="5">
        <f t="shared" si="7"/>
        <v>27</v>
      </c>
      <c r="H72" s="5">
        <f t="shared" si="8"/>
        <v>2457</v>
      </c>
      <c r="I72" s="52"/>
      <c r="J72" s="14">
        <f t="shared" si="9"/>
        <v>5973.7966217364656</v>
      </c>
      <c r="K72" s="47">
        <v>5973.8</v>
      </c>
      <c r="L72" s="33">
        <f t="shared" si="5"/>
        <v>590.81538461538469</v>
      </c>
      <c r="O72" s="49"/>
    </row>
    <row r="73" spans="1:15">
      <c r="A73" s="39">
        <f t="shared" si="6"/>
        <v>65</v>
      </c>
      <c r="B73" s="21" t="s">
        <v>54</v>
      </c>
      <c r="C73" s="28">
        <v>84</v>
      </c>
      <c r="D73" s="28">
        <v>11</v>
      </c>
      <c r="E73" s="5">
        <v>1</v>
      </c>
      <c r="F73" s="5">
        <f t="shared" si="10"/>
        <v>11</v>
      </c>
      <c r="G73" s="5">
        <f t="shared" si="7"/>
        <v>11</v>
      </c>
      <c r="H73" s="5">
        <f t="shared" si="8"/>
        <v>924</v>
      </c>
      <c r="I73" s="52"/>
      <c r="J73" s="14">
        <f t="shared" si="9"/>
        <v>2246.5559944991837</v>
      </c>
      <c r="K73" s="47">
        <v>2246.6</v>
      </c>
      <c r="L73" s="33">
        <f t="shared" si="5"/>
        <v>427.9238095238095</v>
      </c>
      <c r="O73" s="49"/>
    </row>
    <row r="74" spans="1:15">
      <c r="A74" s="39">
        <f t="shared" si="6"/>
        <v>66</v>
      </c>
      <c r="B74" s="21" t="s">
        <v>55</v>
      </c>
      <c r="C74" s="28">
        <v>83</v>
      </c>
      <c r="D74" s="28">
        <v>7</v>
      </c>
      <c r="E74" s="5">
        <v>1</v>
      </c>
      <c r="F74" s="5">
        <f t="shared" si="10"/>
        <v>7</v>
      </c>
      <c r="G74" s="5">
        <f t="shared" si="7"/>
        <v>7</v>
      </c>
      <c r="H74" s="5">
        <f t="shared" si="8"/>
        <v>581</v>
      </c>
      <c r="I74" s="52"/>
      <c r="J74" s="14">
        <f t="shared" si="9"/>
        <v>1412.607178359335</v>
      </c>
      <c r="K74" s="47">
        <v>1412.6</v>
      </c>
      <c r="L74" s="33">
        <f t="shared" ref="L74:L82" si="11">K74*(100-C74)/C74</f>
        <v>289.32771084337344</v>
      </c>
      <c r="O74" s="49"/>
    </row>
    <row r="75" spans="1:15">
      <c r="A75" s="39">
        <f t="shared" ref="A75:A82" si="12">A74+1</f>
        <v>67</v>
      </c>
      <c r="B75" s="21" t="s">
        <v>56</v>
      </c>
      <c r="C75" s="28">
        <v>73</v>
      </c>
      <c r="D75" s="28">
        <v>21</v>
      </c>
      <c r="E75" s="5">
        <v>1</v>
      </c>
      <c r="F75" s="5">
        <f t="shared" si="10"/>
        <v>21</v>
      </c>
      <c r="G75" s="5">
        <f t="shared" si="7"/>
        <v>21</v>
      </c>
      <c r="H75" s="5">
        <f t="shared" si="8"/>
        <v>1533</v>
      </c>
      <c r="I75" s="52"/>
      <c r="J75" s="14">
        <f t="shared" si="9"/>
        <v>3727.2406272372818</v>
      </c>
      <c r="K75" s="47">
        <v>3727.2</v>
      </c>
      <c r="L75" s="33">
        <f t="shared" si="11"/>
        <v>1378.5534246575342</v>
      </c>
      <c r="O75" s="49"/>
    </row>
    <row r="76" spans="1:15">
      <c r="A76" s="39">
        <f t="shared" si="12"/>
        <v>68</v>
      </c>
      <c r="B76" s="21" t="s">
        <v>57</v>
      </c>
      <c r="C76" s="28">
        <v>82</v>
      </c>
      <c r="D76" s="28">
        <v>36</v>
      </c>
      <c r="E76" s="5">
        <v>1</v>
      </c>
      <c r="F76" s="5">
        <f t="shared" si="10"/>
        <v>36</v>
      </c>
      <c r="G76" s="5">
        <f t="shared" si="7"/>
        <v>36</v>
      </c>
      <c r="H76" s="5">
        <f t="shared" si="8"/>
        <v>2952</v>
      </c>
      <c r="I76" s="52"/>
      <c r="J76" s="14">
        <f t="shared" si="9"/>
        <v>7177.3087616467419</v>
      </c>
      <c r="K76" s="48">
        <v>7177.3</v>
      </c>
      <c r="L76" s="33">
        <f t="shared" si="11"/>
        <v>1575.5048780487805</v>
      </c>
      <c r="O76" s="49"/>
    </row>
    <row r="77" spans="1:15">
      <c r="A77" s="39">
        <f t="shared" si="12"/>
        <v>69</v>
      </c>
      <c r="B77" s="21" t="s">
        <v>58</v>
      </c>
      <c r="C77" s="28">
        <v>81</v>
      </c>
      <c r="D77" s="28">
        <v>10</v>
      </c>
      <c r="E77" s="5">
        <v>1</v>
      </c>
      <c r="F77" s="5">
        <f t="shared" si="10"/>
        <v>10</v>
      </c>
      <c r="G77" s="5">
        <f t="shared" si="7"/>
        <v>10</v>
      </c>
      <c r="H77" s="5">
        <f t="shared" si="8"/>
        <v>810</v>
      </c>
      <c r="I77" s="52"/>
      <c r="J77" s="14">
        <f t="shared" si="9"/>
        <v>1969.3835016713622</v>
      </c>
      <c r="K77" s="48">
        <v>1969.4</v>
      </c>
      <c r="L77" s="33">
        <f t="shared" si="11"/>
        <v>461.95802469135799</v>
      </c>
      <c r="O77" s="49"/>
    </row>
    <row r="78" spans="1:15">
      <c r="A78" s="39">
        <f t="shared" si="12"/>
        <v>70</v>
      </c>
      <c r="B78" s="21" t="s">
        <v>59</v>
      </c>
      <c r="C78" s="28">
        <v>71</v>
      </c>
      <c r="D78" s="28">
        <v>24</v>
      </c>
      <c r="E78" s="5">
        <v>1</v>
      </c>
      <c r="F78" s="5">
        <f t="shared" si="10"/>
        <v>24</v>
      </c>
      <c r="G78" s="5">
        <f t="shared" si="7"/>
        <v>24</v>
      </c>
      <c r="H78" s="5">
        <f t="shared" si="8"/>
        <v>1704</v>
      </c>
      <c r="I78" s="52"/>
      <c r="J78" s="14">
        <f t="shared" si="9"/>
        <v>4142.9993664790136</v>
      </c>
      <c r="K78" s="48">
        <v>4143</v>
      </c>
      <c r="L78" s="33">
        <f t="shared" si="11"/>
        <v>1692.2112676056338</v>
      </c>
      <c r="O78" s="49"/>
    </row>
    <row r="79" spans="1:15">
      <c r="A79" s="39">
        <f t="shared" si="12"/>
        <v>71</v>
      </c>
      <c r="B79" s="23" t="s">
        <v>67</v>
      </c>
      <c r="C79" s="28">
        <v>95</v>
      </c>
      <c r="D79" s="28">
        <v>9</v>
      </c>
      <c r="E79" s="5">
        <v>1</v>
      </c>
      <c r="F79" s="5">
        <f t="shared" si="10"/>
        <v>9</v>
      </c>
      <c r="G79" s="5">
        <f t="shared" si="7"/>
        <v>9</v>
      </c>
      <c r="H79" s="5">
        <f t="shared" si="8"/>
        <v>855</v>
      </c>
      <c r="I79" s="52"/>
      <c r="J79" s="14">
        <f t="shared" si="9"/>
        <v>2078.7936962086605</v>
      </c>
      <c r="K79" s="50">
        <v>2078.8000000000002</v>
      </c>
      <c r="L79" s="33">
        <f t="shared" si="11"/>
        <v>109.41052631578947</v>
      </c>
      <c r="O79" s="49"/>
    </row>
    <row r="80" spans="1:15" ht="30">
      <c r="A80" s="39">
        <f t="shared" si="12"/>
        <v>72</v>
      </c>
      <c r="B80" s="25" t="s">
        <v>60</v>
      </c>
      <c r="C80" s="29">
        <v>90</v>
      </c>
      <c r="D80" s="29">
        <v>8</v>
      </c>
      <c r="E80" s="6">
        <v>1.3</v>
      </c>
      <c r="F80" s="6">
        <f t="shared" si="10"/>
        <v>10.4</v>
      </c>
      <c r="G80" s="6">
        <v>10</v>
      </c>
      <c r="H80" s="5">
        <f t="shared" si="8"/>
        <v>900</v>
      </c>
      <c r="I80" s="52"/>
      <c r="J80" s="14">
        <f t="shared" si="9"/>
        <v>2188.2038907459582</v>
      </c>
      <c r="K80" s="50">
        <v>2188.1999999999998</v>
      </c>
      <c r="L80" s="33">
        <f t="shared" si="11"/>
        <v>243.13333333333333</v>
      </c>
      <c r="O80" s="49"/>
    </row>
    <row r="81" spans="1:15" ht="30">
      <c r="A81" s="39">
        <f t="shared" si="12"/>
        <v>73</v>
      </c>
      <c r="B81" s="22" t="s">
        <v>84</v>
      </c>
      <c r="C81" s="28">
        <v>62</v>
      </c>
      <c r="D81" s="28">
        <v>10</v>
      </c>
      <c r="E81" s="5">
        <v>1</v>
      </c>
      <c r="F81" s="5">
        <f t="shared" si="10"/>
        <v>10</v>
      </c>
      <c r="G81" s="5">
        <f t="shared" si="7"/>
        <v>10</v>
      </c>
      <c r="H81" s="5">
        <f t="shared" si="8"/>
        <v>620</v>
      </c>
      <c r="I81" s="52"/>
      <c r="J81" s="14">
        <f t="shared" si="9"/>
        <v>1507.4293469583267</v>
      </c>
      <c r="K81" s="50">
        <v>1507.4</v>
      </c>
      <c r="L81" s="33">
        <f t="shared" si="11"/>
        <v>923.89032258064526</v>
      </c>
      <c r="O81" s="49"/>
    </row>
    <row r="82" spans="1:15" ht="30">
      <c r="A82" s="39">
        <f t="shared" si="12"/>
        <v>74</v>
      </c>
      <c r="B82" s="21" t="s">
        <v>85</v>
      </c>
      <c r="C82" s="28">
        <v>30</v>
      </c>
      <c r="D82" s="28">
        <v>31</v>
      </c>
      <c r="E82" s="5">
        <v>1</v>
      </c>
      <c r="F82" s="5">
        <f t="shared" si="10"/>
        <v>31</v>
      </c>
      <c r="G82" s="5">
        <f t="shared" si="7"/>
        <v>31</v>
      </c>
      <c r="H82" s="5">
        <f t="shared" si="8"/>
        <v>930</v>
      </c>
      <c r="I82" s="52"/>
      <c r="J82" s="14">
        <f t="shared" si="9"/>
        <v>2261.1440204374899</v>
      </c>
      <c r="K82" s="50">
        <v>2261.1</v>
      </c>
      <c r="L82" s="33">
        <f t="shared" si="11"/>
        <v>5275.9</v>
      </c>
      <c r="O82" s="49"/>
    </row>
    <row r="83" spans="1:15">
      <c r="J83" s="30"/>
    </row>
  </sheetData>
  <autoFilter ref="A7:G82"/>
  <mergeCells count="2">
    <mergeCell ref="A1:L3"/>
    <mergeCell ref="I9:I82"/>
  </mergeCells>
  <printOptions horizontalCentered="1"/>
  <pageMargins left="0.51181102362204722" right="0.23622047244094491" top="0.55000000000000004" bottom="0.43" header="0.31496062992125984" footer="0.31496062992125984"/>
  <pageSetup paperSize="9" scale="8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ZaleshinEE</dc:creator>
  <cp:lastModifiedBy>Kolobova</cp:lastModifiedBy>
  <cp:lastPrinted>2017-08-25T16:03:23Z</cp:lastPrinted>
  <dcterms:created xsi:type="dcterms:W3CDTF">2016-11-02T06:20:21Z</dcterms:created>
  <dcterms:modified xsi:type="dcterms:W3CDTF">2017-08-25T16:20:07Z</dcterms:modified>
</cp:coreProperties>
</file>