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0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Распределение" sheetId="6" r:id="rId6"/>
  </sheets>
  <definedNames>
    <definedName name="_xlnm.Print_Titles" localSheetId="0">'Приложение 1'!$5:$5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Area" localSheetId="0">'Приложение 1'!$A$1:$G$95</definedName>
    <definedName name="_xlnm.Print_Area" localSheetId="1">'Приложение 2'!$A$1:$K$93</definedName>
    <definedName name="_xlnm.Print_Area" localSheetId="2">'Приложение 3'!$A$1:$V$94</definedName>
    <definedName name="_xlnm.Print_Area" localSheetId="3">'Приложение 4'!$A$1:$K$93</definedName>
    <definedName name="_xlnm.Print_Area" localSheetId="4">'Приложение 5'!$A$1:$K$93</definedName>
    <definedName name="_xlnm.Print_Area" localSheetId="5">'Распределение'!#REF!</definedName>
  </definedNames>
  <calcPr fullCalcOnLoad="1"/>
</workbook>
</file>

<file path=xl/sharedStrings.xml><?xml version="1.0" encoding="utf-8"?>
<sst xmlns="http://schemas.openxmlformats.org/spreadsheetml/2006/main" count="604" uniqueCount="157">
  <si>
    <t>Приложение № 1</t>
  </si>
  <si>
    <t>№ п\п</t>
  </si>
  <si>
    <t>Наименование субъекта Российской Федерации</t>
  </si>
  <si>
    <t>Итого по РФ: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</si>
  <si>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</si>
  <si>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</si>
  <si>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</si>
  <si>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</si>
  <si>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</si>
  <si>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</si>
  <si>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</si>
  <si>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</si>
  <si>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</si>
  <si>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</si>
  <si>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</si>
  <si>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</si>
  <si>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</si>
  <si>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</si>
  <si>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</si>
  <si>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</si>
  <si>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</si>
  <si>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</si>
  <si>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</si>
  <si>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</si>
  <si>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</si>
  <si>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</si>
  <si>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</si>
  <si>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</si>
  <si>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</si>
  <si>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</si>
  <si>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</si>
  <si>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</si>
  <si>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</si>
  <si>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</si>
  <si>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</si>
  <si>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</si>
  <si>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</si>
  <si>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</si>
  <si>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</si>
  <si>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</si>
  <si>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</si>
  <si>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</si>
  <si>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</si>
  <si>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</si>
  <si>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</si>
  <si>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</si>
  <si>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</si>
  <si>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</si>
  <si>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</si>
  <si>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</si>
  <si>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</si>
  <si>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</si>
  <si>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</si>
  <si>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</si>
  <si>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</si>
  <si>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</si>
  <si>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</si>
  <si>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</si>
  <si>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</si>
  <si>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</si>
  <si>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</si>
  <si>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</si>
  <si>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</si>
  <si>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</si>
  <si>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</si>
  <si>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</si>
  <si>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</si>
  <si>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</si>
  <si>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</si>
  <si>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</si>
  <si>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</si>
  <si>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</si>
  <si>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</si>
  <si>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</si>
  <si>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</si>
  <si>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</si>
  <si>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</si>
  <si>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</si>
  <si>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</si>
  <si>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</si>
  <si>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</si>
  <si>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</si>
  <si>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</si>
  <si>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</si>
  <si>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</si>
  <si>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</si>
  <si>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</si>
  <si>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</si>
  <si>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</si>
  <si>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Показатели (основные показатели), используемые для расчета (с указанием наименований и единицы измерения)**</t>
  </si>
  <si>
    <r>
      <rPr>
        <b/>
        <sz val="12"/>
        <rFont val="Times New Roman"/>
        <family val="1"/>
      </rPr>
      <t xml:space="preserve">Чi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</si>
  <si>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</rPr>
      <t xml:space="preserve">Чi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Прогнозное количество выплат в месяц                                                       (шт.)</t>
    </r>
  </si>
  <si>
    <r>
      <rPr>
        <b/>
        <sz val="12"/>
        <rFont val="Times New Roman"/>
        <family val="1"/>
      </rPr>
      <t xml:space="preserve">С3    </t>
    </r>
    <r>
      <rPr>
        <sz val="10"/>
        <rFont val="Times New Roman"/>
        <family val="1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(гр.4xгр.8+гр.4хгр.9х11+гр.10)                                                             </t>
    </r>
  </si>
  <si>
    <r>
      <rPr>
        <b/>
        <sz val="12"/>
        <rFont val="Times New Roman"/>
        <family val="1"/>
      </rPr>
      <t xml:space="preserve">Кi      </t>
    </r>
    <r>
      <rPr>
        <sz val="10"/>
        <rFont val="Times New Roman"/>
        <family val="1"/>
      </rPr>
      <t>Районный коэффициент (%)</t>
    </r>
  </si>
  <si>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С1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</si>
  <si>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С2       </t>
    </r>
    <r>
      <rPr>
        <b/>
        <sz val="11"/>
        <rFont val="Times New Roman"/>
        <family val="1"/>
      </rPr>
      <t xml:space="preserve">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</si>
  <si>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С3   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</si>
  <si>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С4      </t>
    </r>
    <r>
      <rPr>
        <b/>
        <sz val="11"/>
        <rFont val="Times New Roman"/>
        <family val="1"/>
      </rPr>
      <t xml:space="preserve">         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</si>
  <si>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</rPr>
      <t xml:space="preserve">С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</si>
  <si>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</rPr>
      <t xml:space="preserve">В1i </t>
    </r>
    <r>
      <rPr>
        <sz val="10"/>
        <rFont val="Times New Roman"/>
        <family val="1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</si>
  <si>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</rPr>
      <t xml:space="preserve">В2i </t>
    </r>
    <r>
      <rPr>
        <sz val="10"/>
        <rFont val="Times New Roman"/>
        <family val="1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</si>
  <si>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</rPr>
      <t xml:space="preserve">В3i </t>
    </r>
    <r>
      <rPr>
        <sz val="10"/>
        <rFont val="Times New Roman"/>
        <family val="1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</si>
  <si>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Район-ный коэффи-циент (%)</t>
    </r>
  </si>
  <si>
    <r>
      <rPr>
        <b/>
        <sz val="12"/>
        <rFont val="Times New Roman"/>
        <family val="1"/>
      </rPr>
      <t xml:space="preserve">Кi </t>
    </r>
    <r>
      <rPr>
        <sz val="10"/>
        <rFont val="Times New Roman"/>
        <family val="1"/>
      </rPr>
      <t>Район-ный коэффи-циент (%)</t>
    </r>
  </si>
  <si>
    <r>
      <rPr>
        <b/>
        <sz val="12"/>
        <rFont val="Times New Roman"/>
        <family val="1"/>
      </rPr>
      <t xml:space="preserve">С4    </t>
    </r>
    <r>
      <rPr>
        <sz val="10"/>
        <rFont val="Times New Roman"/>
        <family val="1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</si>
  <si>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</rPr>
      <t xml:space="preserve">С1  </t>
    </r>
    <r>
      <rPr>
        <sz val="10"/>
        <rFont val="Times New Roman"/>
        <family val="1"/>
      </rPr>
      <t xml:space="preserve">                                   Необходимый объем средств на выплату пособия (тыс. рублей)                                                 (гр.4xгр.8+гр.4хгр.9х11+гр.10)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</si>
  <si>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                               Районный коэффициент (%)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</si>
  <si>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</si>
  <si>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</si>
  <si>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</si>
  <si>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</si>
  <si>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С2 </t>
    </r>
    <r>
      <rPr>
        <sz val="10"/>
        <rFont val="Times New Roman"/>
        <family val="1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(гр.4xгр.8+гр.4хгр.9х11+гр.10)</t>
    </r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</si>
  <si>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</si>
  <si>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</si>
  <si>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</si>
  <si>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</si>
  <si>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</si>
  <si>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</si>
  <si>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</si>
  <si>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</si>
  <si>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</si>
  <si>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</si>
  <si>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</si>
  <si>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r>
      <rPr>
        <b/>
        <sz val="12"/>
        <rFont val="Times New Roman"/>
        <family val="1"/>
      </rPr>
      <t xml:space="preserve">Дi      </t>
    </r>
    <r>
      <rPr>
        <b/>
        <sz val="10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</si>
  <si>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Дi  </t>
    </r>
    <r>
      <rPr>
        <sz val="10"/>
        <rFont val="Times New Roman"/>
        <family val="1"/>
      </rPr>
      <t xml:space="preserve">    Почтовые расходы, осуществление переданного полномочия                             (не более 1,5%)                                       (рублей)  </t>
    </r>
  </si>
  <si>
    <r>
      <rPr>
        <b/>
        <sz val="12"/>
        <rFont val="Times New Roman"/>
        <family val="1"/>
      </rPr>
      <t>Дi</t>
    </r>
    <r>
      <rPr>
        <sz val="10"/>
        <rFont val="Times New Roman"/>
        <family val="1"/>
      </rPr>
      <t xml:space="preserve">                   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</si>
  <si>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Дi </t>
    </r>
    <r>
      <rPr>
        <sz val="10"/>
        <rFont val="Times New Roman"/>
        <family val="1"/>
      </rPr>
      <t xml:space="preserve"> Почтовые расходы, осуществление переданного полномочия                             (не более 1,5%)                                       (рублей)</t>
    </r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</si>
  <si>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2019 год</t>
  </si>
  <si>
    <t>Объем межбюджетного трансферта на 2019 год</t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</si>
  <si>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2019 год</t>
  </si>
  <si>
    <r>
      <rPr>
        <b/>
        <sz val="12"/>
        <rFont val="Times New Roman"/>
        <family val="1"/>
      </rPr>
      <t xml:space="preserve">Пi    </t>
    </r>
    <r>
      <rPr>
        <b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</si>
  <si>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 xml:space="preserve">Пi 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(индексация на 4,0%)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</si>
  <si>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</rPr>
      <t xml:space="preserve"> (2018 года)</t>
    </r>
    <r>
      <rPr>
        <sz val="10"/>
        <rFont val="Times New Roman"/>
        <family val="1"/>
      </rPr>
      <t xml:space="preserve"> (гр.5xгр.7)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</si>
  <si>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 4,0%)</t>
    </r>
    <r>
      <rPr>
        <sz val="10"/>
        <rFont val="Times New Roman"/>
        <family val="1"/>
      </rPr>
      <t xml:space="preserve"> (гр.6xгр.7)</t>
    </r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</si>
  <si>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2019 год</t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</si>
  <si>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</si>
  <si>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(индексация на 4,0%)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</si>
  <si>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(2018 года)</t>
    </r>
    <r>
      <rPr>
        <sz val="10"/>
        <rFont val="Times New Roman"/>
        <family val="1"/>
      </rPr>
      <t xml:space="preserve"> (гр.4xгр.6)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</si>
  <si>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(индексация на 4,0%)</t>
    </r>
    <r>
      <rPr>
        <sz val="10"/>
        <rFont val="Times New Roman"/>
        <family val="1"/>
      </rPr>
      <t xml:space="preserve"> (гр.5xгр.6)</t>
    </r>
  </si>
  <si>
    <r>
      <rPr>
        <b/>
        <sz val="12"/>
        <rFont val="Times New Roman"/>
        <family val="1"/>
      </rPr>
      <t xml:space="preserve">П1                  </t>
    </r>
    <r>
      <rPr>
        <sz val="10"/>
        <rFont val="Times New Roman"/>
        <family val="1"/>
      </rPr>
      <t xml:space="preserve">Размер выплаты пособия на первого ребенка </t>
    </r>
    <r>
      <rPr>
        <b/>
        <sz val="10"/>
        <rFont val="Times New Roman"/>
        <family val="1"/>
      </rPr>
      <t>(2018 года)</t>
    </r>
  </si>
  <si>
    <r>
      <rPr>
        <b/>
        <sz val="12"/>
        <rFont val="Times New Roman"/>
        <family val="1"/>
      </rPr>
      <t xml:space="preserve">П1               </t>
    </r>
    <r>
      <rPr>
        <sz val="10"/>
        <rFont val="Times New Roman"/>
        <family val="1"/>
      </rPr>
      <t xml:space="preserve"> Размер выплаты пособия на первого ребенка </t>
    </r>
    <r>
      <rPr>
        <b/>
        <sz val="10"/>
        <rFont val="Times New Roman"/>
        <family val="1"/>
      </rPr>
      <t>(индексация на 4,0%)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</si>
  <si>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(2018 года) </t>
    </r>
    <r>
      <rPr>
        <sz val="10"/>
        <rFont val="Times New Roman"/>
        <family val="1"/>
      </rPr>
      <t>(гр.10xгр.12)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</si>
  <si>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(индексация на 4,0%)</t>
    </r>
    <r>
      <rPr>
        <sz val="10"/>
        <rFont val="Times New Roman"/>
        <family val="1"/>
      </rPr>
      <t xml:space="preserve"> (гр.11xгр.12)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</si>
  <si>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</si>
  <si>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</rPr>
      <t xml:space="preserve"> (индексация на 4,0%)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</si>
  <si>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(2018 года)</t>
    </r>
    <r>
      <rPr>
        <sz val="10"/>
        <rFont val="Times New Roman"/>
        <family val="1"/>
      </rPr>
      <t xml:space="preserve"> (гр.16xгр.18)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</si>
  <si>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 xml:space="preserve">(индексация на 4,0%) </t>
    </r>
    <r>
      <rPr>
        <sz val="10"/>
        <rFont val="Times New Roman"/>
        <family val="1"/>
      </rPr>
      <t>(гр.17xгр.18)</t>
    </r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</si>
  <si>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2019 год </t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</si>
  <si>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размер пособия (за весь период выплаты </t>
    </r>
    <r>
      <rPr>
        <b/>
        <sz val="10"/>
        <rFont val="Times New Roman"/>
        <family val="1"/>
      </rPr>
      <t>(2018 года)</t>
    </r>
  </si>
  <si>
    <r>
      <rPr>
        <b/>
        <sz val="12"/>
        <rFont val="Times New Roman"/>
        <family val="1"/>
      </rPr>
      <t xml:space="preserve">Пi               </t>
    </r>
    <r>
      <rPr>
        <sz val="10"/>
        <rFont val="Times New Roman"/>
        <family val="1"/>
      </rPr>
      <t xml:space="preserve">  размер пособия (за весь период выплаты</t>
    </r>
    <r>
      <rPr>
        <b/>
        <sz val="10"/>
        <rFont val="Times New Roman"/>
        <family val="1"/>
      </rPr>
      <t xml:space="preserve"> (индексация на 4,0%)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</si>
  <si>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(2018 года)</t>
    </r>
    <r>
      <rPr>
        <sz val="10"/>
        <rFont val="Times New Roman"/>
        <family val="1"/>
      </rPr>
      <t xml:space="preserve"> (гр.5xгр.7)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</si>
  <si>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4,0%)</t>
    </r>
    <r>
      <rPr>
        <sz val="10"/>
        <rFont val="Times New Roman"/>
        <family val="1"/>
      </rPr>
      <t xml:space="preserve"> (гр.6xгр.7)</t>
    </r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</si>
  <si>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2019 год</t>
  </si>
  <si>
    <r>
      <rPr>
        <b/>
        <sz val="12"/>
        <rFont val="Times New Roman"/>
        <family val="1"/>
      </rPr>
      <t xml:space="preserve">Пi  </t>
    </r>
    <r>
      <rPr>
        <sz val="10"/>
        <rFont val="Times New Roman"/>
        <family val="1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</si>
  <si>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</rPr>
      <t>(индексация на 4,0%)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</si>
  <si>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 xml:space="preserve">(2018 года) </t>
    </r>
    <r>
      <rPr>
        <sz val="10"/>
        <rFont val="Times New Roman"/>
        <family val="1"/>
      </rPr>
      <t>(гр.5xгр.7)</t>
    </r>
  </si>
  <si>
    <t xml:space="preserve"> 2. Распределение межбюджетного трансферта между субъектами Российской Федерации 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</si>
</sst>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General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72" fontId="5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49" fillId="33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172" fontId="5" fillId="33" borderId="11" xfId="0" applyNumberFormat="1" applyFont="1" applyFill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 wrapText="1"/>
    </xf>
    <xf numFmtId="172" fontId="0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172" fontId="5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172" fontId="2" fillId="34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173" fontId="2" fillId="0" borderId="12" xfId="0" applyNumberFormat="1" applyFont="1" applyBorder="1" applyAlignment="1">
      <alignment horizontal="right" vertical="center" wrapText="1"/>
    </xf>
    <xf numFmtId="173" fontId="2" fillId="34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2" fontId="2" fillId="0" borderId="0" xfId="0" applyNumberFormat="1" applyFont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172" fontId="8" fillId="34" borderId="0" xfId="0" applyNumberFormat="1" applyFont="1" applyFill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28.375" style="0" customWidth="1"/>
    <col min="4" max="4" width="33.00390625" style="0" customWidth="1"/>
    <col min="5" max="5" width="30.75390625" style="0" customWidth="1"/>
    <col min="6" max="6" width="37.375" style="0" customWidth="1"/>
    <col min="7" max="7" width="28.00390625" style="0" customWidth="1"/>
    <col min="8" max="8" width="13.00390625" style="0" customWidth="1"/>
  </cols>
  <sheetData>
    <row r="1" spans="2:7" ht="15.75">
      <c r="B1" s="70" t="s">
        <v>156</v>
      </c>
      <c r="C1" s="70"/>
      <c r="D1" s="70"/>
      <c r="E1" s="70"/>
      <c r="F1" s="70"/>
      <c r="G1" s="70"/>
    </row>
    <row r="2" spans="1:7" ht="21.75" customHeight="1">
      <c r="A2" s="1"/>
      <c r="B2" s="1"/>
      <c r="C2" s="1"/>
      <c r="D2" s="1"/>
      <c r="E2" s="1"/>
      <c r="F2" s="1"/>
      <c r="G2" s="2" t="s">
        <v>0</v>
      </c>
    </row>
    <row r="3" spans="1:7" ht="65.25" customHeight="1">
      <c r="A3" s="69" t="s">
        <v>127</v>
      </c>
      <c r="B3" s="69"/>
      <c r="C3" s="69"/>
      <c r="D3" s="69"/>
      <c r="E3" s="69"/>
      <c r="F3" s="69"/>
      <c r="G3" s="69"/>
    </row>
    <row r="4" spans="1:7" ht="42.75" customHeight="1">
      <c r="A4" s="72" t="s">
        <v>1</v>
      </c>
      <c r="B4" s="72" t="s">
        <v>2</v>
      </c>
      <c r="C4" s="71" t="s">
        <v>89</v>
      </c>
      <c r="D4" s="71"/>
      <c r="E4" s="71"/>
      <c r="F4" s="71"/>
      <c r="G4" s="59" t="s">
        <v>128</v>
      </c>
    </row>
    <row r="5" spans="1:7" ht="259.5" customHeight="1">
      <c r="A5" s="72"/>
      <c r="B5" s="72"/>
      <c r="C5" s="39" t="s">
        <v>94</v>
      </c>
      <c r="D5" s="39" t="s">
        <v>95</v>
      </c>
      <c r="E5" s="39" t="s">
        <v>96</v>
      </c>
      <c r="F5" s="39" t="s">
        <v>97</v>
      </c>
      <c r="G5" s="39" t="s">
        <v>98</v>
      </c>
    </row>
    <row r="6" spans="1:7" ht="15.75" customHeight="1">
      <c r="A6" s="32">
        <v>1</v>
      </c>
      <c r="B6" s="39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</row>
    <row r="7" spans="1:8" ht="14.25" customHeight="1">
      <c r="A7" s="32"/>
      <c r="B7" s="40" t="s">
        <v>3</v>
      </c>
      <c r="C7" s="38">
        <f>SUM(C9:C95)</f>
        <v>194.59999999999997</v>
      </c>
      <c r="D7" s="38">
        <f>SUM(D9:D95)</f>
        <v>40.800000000000004</v>
      </c>
      <c r="E7" s="38">
        <f>SUM(E9:E95)</f>
        <v>7230550.6000000015</v>
      </c>
      <c r="F7" s="38">
        <f>SUM(F9:F95)</f>
        <v>75407879.79999998</v>
      </c>
      <c r="G7" s="38">
        <f>SUM(G9:G95)</f>
        <v>86809619.3</v>
      </c>
      <c r="H7" s="37"/>
    </row>
    <row r="8" spans="1:8" ht="14.25" customHeight="1">
      <c r="A8" s="32"/>
      <c r="B8" s="40"/>
      <c r="C8" s="41"/>
      <c r="D8" s="41"/>
      <c r="E8" s="41"/>
      <c r="F8" s="41"/>
      <c r="G8" s="42"/>
      <c r="H8" s="37"/>
    </row>
    <row r="9" spans="1:7" s="30" customFormat="1" ht="14.25" customHeight="1">
      <c r="A9" s="32">
        <v>1</v>
      </c>
      <c r="B9" s="66" t="s">
        <v>112</v>
      </c>
      <c r="C9" s="43">
        <f>'Приложение 4'!K8</f>
        <v>0</v>
      </c>
      <c r="D9" s="43">
        <f>'Приложение 5'!K8</f>
        <v>0</v>
      </c>
      <c r="E9" s="43">
        <f>'Приложение 2'!K8</f>
        <v>30858.4</v>
      </c>
      <c r="F9" s="43">
        <f>'Приложение 3'!V9</f>
        <v>259322.6</v>
      </c>
      <c r="G9" s="62">
        <f>C9+D9+E9+F9</f>
        <v>290181</v>
      </c>
    </row>
    <row r="10" spans="1:7" s="30" customFormat="1" ht="14.25" customHeight="1">
      <c r="A10" s="32">
        <v>2</v>
      </c>
      <c r="B10" s="66" t="s">
        <v>55</v>
      </c>
      <c r="C10" s="43">
        <f>'Приложение 4'!K9</f>
        <v>0</v>
      </c>
      <c r="D10" s="43">
        <f>'Приложение 5'!K9</f>
        <v>0</v>
      </c>
      <c r="E10" s="43">
        <f>'Приложение 2'!K9</f>
        <v>30301.2</v>
      </c>
      <c r="F10" s="43">
        <f>'Приложение 3'!V10</f>
        <v>286492.4</v>
      </c>
      <c r="G10" s="43">
        <f aca="true" t="shared" si="0" ref="G10:G69">C10+D10+E10+F10</f>
        <v>316793.60000000003</v>
      </c>
    </row>
    <row r="11" spans="1:7" s="30" customFormat="1" ht="14.25" customHeight="1">
      <c r="A11" s="32">
        <v>3</v>
      </c>
      <c r="B11" s="66" t="s">
        <v>39</v>
      </c>
      <c r="C11" s="43">
        <f>'Приложение 4'!K10</f>
        <v>0</v>
      </c>
      <c r="D11" s="43">
        <f>'Приложение 5'!K10</f>
        <v>0.8</v>
      </c>
      <c r="E11" s="43">
        <f>'Приложение 2'!K10</f>
        <v>199779.3</v>
      </c>
      <c r="F11" s="43">
        <f>'Приложение 3'!V11</f>
        <v>2397597.1</v>
      </c>
      <c r="G11" s="62">
        <f t="shared" si="0"/>
        <v>2597377.2</v>
      </c>
    </row>
    <row r="12" spans="1:7" s="30" customFormat="1" ht="14.25" customHeight="1">
      <c r="A12" s="32">
        <v>4</v>
      </c>
      <c r="B12" s="66" t="s">
        <v>56</v>
      </c>
      <c r="C12" s="43">
        <f>'Приложение 4'!K11</f>
        <v>0</v>
      </c>
      <c r="D12" s="43">
        <f>'Приложение 5'!K11</f>
        <v>0.8</v>
      </c>
      <c r="E12" s="43">
        <f>'Приложение 2'!K11</f>
        <v>94772.6</v>
      </c>
      <c r="F12" s="43">
        <f>'Приложение 3'!V12</f>
        <v>875949.9</v>
      </c>
      <c r="G12" s="43">
        <f t="shared" si="0"/>
        <v>970723.3</v>
      </c>
    </row>
    <row r="13" spans="1:7" s="30" customFormat="1" ht="14.25" customHeight="1">
      <c r="A13" s="32">
        <v>5</v>
      </c>
      <c r="B13" s="66" t="s">
        <v>30</v>
      </c>
      <c r="C13" s="43">
        <f>'Приложение 4'!K12</f>
        <v>0</v>
      </c>
      <c r="D13" s="43">
        <f>'Приложение 5'!K12</f>
        <v>0</v>
      </c>
      <c r="E13" s="43">
        <f>'Приложение 2'!K12</f>
        <v>578951.3</v>
      </c>
      <c r="F13" s="43">
        <f>'Приложение 3'!V13</f>
        <v>4124651.5</v>
      </c>
      <c r="G13" s="43">
        <f t="shared" si="0"/>
        <v>4703602.8</v>
      </c>
    </row>
    <row r="14" spans="1:7" s="30" customFormat="1" ht="14.25" customHeight="1">
      <c r="A14" s="32">
        <v>6</v>
      </c>
      <c r="B14" s="66" t="s">
        <v>31</v>
      </c>
      <c r="C14" s="43">
        <f>'Приложение 4'!K13</f>
        <v>0</v>
      </c>
      <c r="D14" s="43">
        <f>'Приложение 5'!K13</f>
        <v>0</v>
      </c>
      <c r="E14" s="43">
        <f>'Приложение 2'!K13</f>
        <v>176256.9</v>
      </c>
      <c r="F14" s="43">
        <f>'Приложение 3'!V14</f>
        <v>2226180.3</v>
      </c>
      <c r="G14" s="43">
        <f t="shared" si="0"/>
        <v>2402437.1999999997</v>
      </c>
    </row>
    <row r="15" spans="1:7" s="30" customFormat="1" ht="14.25" customHeight="1">
      <c r="A15" s="32">
        <v>7</v>
      </c>
      <c r="B15" s="66" t="s">
        <v>113</v>
      </c>
      <c r="C15" s="43">
        <f>'Приложение 4'!K14</f>
        <v>3.1</v>
      </c>
      <c r="D15" s="43">
        <f>'Приложение 5'!K14</f>
        <v>0</v>
      </c>
      <c r="E15" s="43">
        <f>'Приложение 2'!K14</f>
        <v>93039.4</v>
      </c>
      <c r="F15" s="43">
        <f>'Приложение 3'!V15</f>
        <v>788294.2</v>
      </c>
      <c r="G15" s="43">
        <f t="shared" si="0"/>
        <v>881336.7</v>
      </c>
    </row>
    <row r="16" spans="1:7" s="30" customFormat="1" ht="14.25" customHeight="1">
      <c r="A16" s="32">
        <v>8</v>
      </c>
      <c r="B16" s="66" t="s">
        <v>34</v>
      </c>
      <c r="C16" s="43">
        <f>'Приложение 4'!K15</f>
        <v>0</v>
      </c>
      <c r="D16" s="43">
        <f>'Приложение 5'!K15</f>
        <v>0</v>
      </c>
      <c r="E16" s="43">
        <f>'Приложение 2'!K15</f>
        <v>20100.8</v>
      </c>
      <c r="F16" s="43">
        <f>'Приложение 3'!V16</f>
        <v>194793.3</v>
      </c>
      <c r="G16" s="43">
        <f t="shared" si="0"/>
        <v>214894.09999999998</v>
      </c>
    </row>
    <row r="17" spans="1:7" s="30" customFormat="1" ht="14.25" customHeight="1">
      <c r="A17" s="32">
        <v>9</v>
      </c>
      <c r="B17" s="66" t="s">
        <v>114</v>
      </c>
      <c r="C17" s="43">
        <f>'Приложение 4'!K16</f>
        <v>0</v>
      </c>
      <c r="D17" s="43">
        <f>'Приложение 5'!K16</f>
        <v>0</v>
      </c>
      <c r="E17" s="43">
        <f>'Приложение 2'!K16</f>
        <v>36858.6</v>
      </c>
      <c r="F17" s="43">
        <f>'Приложение 3'!V17</f>
        <v>316298</v>
      </c>
      <c r="G17" s="62">
        <f t="shared" si="0"/>
        <v>353156.6</v>
      </c>
    </row>
    <row r="18" spans="1:7" s="30" customFormat="1" ht="14.25" customHeight="1">
      <c r="A18" s="32">
        <v>10</v>
      </c>
      <c r="B18" s="66" t="s">
        <v>21</v>
      </c>
      <c r="C18" s="43">
        <f>'Приложение 4'!K17</f>
        <v>7.6</v>
      </c>
      <c r="D18" s="43">
        <f>'Приложение 5'!K17</f>
        <v>1.6</v>
      </c>
      <c r="E18" s="43">
        <f>'Приложение 2'!K17</f>
        <v>21874.3</v>
      </c>
      <c r="F18" s="43">
        <f>'Приложение 3'!V18</f>
        <v>254628.3</v>
      </c>
      <c r="G18" s="62">
        <f t="shared" si="0"/>
        <v>276511.8</v>
      </c>
    </row>
    <row r="19" spans="1:7" s="30" customFormat="1" ht="14.25" customHeight="1">
      <c r="A19" s="32">
        <v>11</v>
      </c>
      <c r="B19" s="66" t="s">
        <v>22</v>
      </c>
      <c r="C19" s="43">
        <f>'Приложение 4'!K18</f>
        <v>4.1</v>
      </c>
      <c r="D19" s="43">
        <f>'Приложение 5'!K18</f>
        <v>0</v>
      </c>
      <c r="E19" s="43">
        <f>'Приложение 2'!K18</f>
        <v>29251.1</v>
      </c>
      <c r="F19" s="43">
        <f>'Приложение 3'!V19</f>
        <v>368512.2</v>
      </c>
      <c r="G19" s="43">
        <f t="shared" si="0"/>
        <v>397767.4</v>
      </c>
    </row>
    <row r="20" spans="1:7" s="30" customFormat="1" ht="14.25" customHeight="1">
      <c r="A20" s="32">
        <v>12</v>
      </c>
      <c r="B20" s="66" t="s">
        <v>85</v>
      </c>
      <c r="C20" s="43">
        <f>'Приложение 4'!K19</f>
        <v>3.1</v>
      </c>
      <c r="D20" s="43">
        <f>'Приложение 5'!K19</f>
        <v>0.7</v>
      </c>
      <c r="E20" s="43">
        <f>'Приложение 2'!K19</f>
        <v>120361.9</v>
      </c>
      <c r="F20" s="43">
        <f>'Приложение 3'!V20</f>
        <v>1158112.2</v>
      </c>
      <c r="G20" s="62">
        <f t="shared" si="0"/>
        <v>1278477.9</v>
      </c>
    </row>
    <row r="21" spans="1:7" s="30" customFormat="1" ht="14.25" customHeight="1">
      <c r="A21" s="32">
        <v>13</v>
      </c>
      <c r="B21" s="66" t="s">
        <v>40</v>
      </c>
      <c r="C21" s="43">
        <f>'Приложение 4'!K20</f>
        <v>3.1</v>
      </c>
      <c r="D21" s="43">
        <f>'Приложение 5'!K20</f>
        <v>1.3</v>
      </c>
      <c r="E21" s="43">
        <f>'Приложение 2'!K20</f>
        <v>30036.9</v>
      </c>
      <c r="F21" s="43">
        <f>'Приложение 3'!V21</f>
        <v>310230.9</v>
      </c>
      <c r="G21" s="62">
        <f t="shared" si="0"/>
        <v>340272.2</v>
      </c>
    </row>
    <row r="22" spans="1:7" s="30" customFormat="1" ht="14.25" customHeight="1">
      <c r="A22" s="32">
        <v>14</v>
      </c>
      <c r="B22" s="66" t="s">
        <v>41</v>
      </c>
      <c r="C22" s="43">
        <f>'Приложение 4'!K21</f>
        <v>0</v>
      </c>
      <c r="D22" s="43">
        <f>'Приложение 5'!K21</f>
        <v>0</v>
      </c>
      <c r="E22" s="43">
        <f>'Приложение 2'!K21</f>
        <v>18000.7</v>
      </c>
      <c r="F22" s="43">
        <f>'Приложение 3'!V22</f>
        <v>200458.7</v>
      </c>
      <c r="G22" s="62">
        <f t="shared" si="0"/>
        <v>218459.40000000002</v>
      </c>
    </row>
    <row r="23" spans="1:7" s="30" customFormat="1" ht="14.25" customHeight="1">
      <c r="A23" s="32">
        <v>15</v>
      </c>
      <c r="B23" s="66" t="s">
        <v>67</v>
      </c>
      <c r="C23" s="43">
        <f>'Приложение 4'!K22</f>
        <v>0</v>
      </c>
      <c r="D23" s="43">
        <f>'Приложение 5'!K22</f>
        <v>0</v>
      </c>
      <c r="E23" s="43">
        <f>'Приложение 2'!K22</f>
        <v>91248.6</v>
      </c>
      <c r="F23" s="43">
        <f>'Приложение 3'!V23</f>
        <v>864961.9</v>
      </c>
      <c r="G23" s="43">
        <f t="shared" si="0"/>
        <v>956210.5</v>
      </c>
    </row>
    <row r="24" spans="1:7" s="30" customFormat="1" ht="14.25" customHeight="1">
      <c r="A24" s="32">
        <v>16</v>
      </c>
      <c r="B24" s="66" t="s">
        <v>115</v>
      </c>
      <c r="C24" s="43">
        <f>'Приложение 4'!K23</f>
        <v>0</v>
      </c>
      <c r="D24" s="43">
        <f>'Приложение 5'!K23</f>
        <v>0</v>
      </c>
      <c r="E24" s="43">
        <f>'Приложение 2'!K23</f>
        <v>59180.9</v>
      </c>
      <c r="F24" s="43">
        <f>'Приложение 3'!V24</f>
        <v>564330</v>
      </c>
      <c r="G24" s="62">
        <f t="shared" si="0"/>
        <v>623510.9</v>
      </c>
    </row>
    <row r="25" spans="1:7" s="30" customFormat="1" ht="14.25" customHeight="1">
      <c r="A25" s="32">
        <v>17</v>
      </c>
      <c r="B25" s="66" t="s">
        <v>116</v>
      </c>
      <c r="C25" s="43">
        <f>'Приложение 4'!K24</f>
        <v>3.1</v>
      </c>
      <c r="D25" s="43">
        <f>'Приложение 5'!K24</f>
        <v>0.7</v>
      </c>
      <c r="E25" s="43">
        <f>'Приложение 2'!K24</f>
        <v>109218.6</v>
      </c>
      <c r="F25" s="43">
        <f>'Приложение 3'!V25</f>
        <v>1231440.9</v>
      </c>
      <c r="G25" s="62">
        <f t="shared" si="0"/>
        <v>1340663.2999999998</v>
      </c>
    </row>
    <row r="26" spans="1:7" s="30" customFormat="1" ht="14.25" customHeight="1">
      <c r="A26" s="32">
        <v>18</v>
      </c>
      <c r="B26" s="66" t="s">
        <v>57</v>
      </c>
      <c r="C26" s="43">
        <f>'Приложение 4'!K25</f>
        <v>0</v>
      </c>
      <c r="D26" s="43">
        <f>'Приложение 5'!K25</f>
        <v>0</v>
      </c>
      <c r="E26" s="43">
        <f>'Приложение 2'!K25</f>
        <v>88953.5</v>
      </c>
      <c r="F26" s="43">
        <f>'Приложение 3'!V26</f>
        <v>662875.9</v>
      </c>
      <c r="G26" s="43">
        <f t="shared" si="0"/>
        <v>751829.4</v>
      </c>
    </row>
    <row r="27" spans="1:7" s="30" customFormat="1" ht="14.25" customHeight="1">
      <c r="A27" s="32">
        <v>19</v>
      </c>
      <c r="B27" s="66" t="s">
        <v>42</v>
      </c>
      <c r="C27" s="43">
        <f>'Приложение 4'!K26</f>
        <v>3.6</v>
      </c>
      <c r="D27" s="43">
        <f>'Приложение 5'!K26</f>
        <v>0.8</v>
      </c>
      <c r="E27" s="43">
        <f>'Приложение 2'!K26</f>
        <v>55695</v>
      </c>
      <c r="F27" s="43">
        <f>'Приложение 3'!V27</f>
        <v>609010.3</v>
      </c>
      <c r="G27" s="43">
        <f t="shared" si="0"/>
        <v>664709.7000000001</v>
      </c>
    </row>
    <row r="28" spans="1:7" s="30" customFormat="1" ht="14.25" customHeight="1">
      <c r="A28" s="32">
        <v>20</v>
      </c>
      <c r="B28" s="66" t="s">
        <v>58</v>
      </c>
      <c r="C28" s="43">
        <f>'Приложение 4'!K27</f>
        <v>0</v>
      </c>
      <c r="D28" s="43">
        <f>'Приложение 5'!K27</f>
        <v>0</v>
      </c>
      <c r="E28" s="43">
        <f>'Приложение 2'!K27</f>
        <v>41276.6</v>
      </c>
      <c r="F28" s="43">
        <f>'Приложение 3'!V28</f>
        <v>407008.7</v>
      </c>
      <c r="G28" s="43">
        <f t="shared" si="0"/>
        <v>448285.3</v>
      </c>
    </row>
    <row r="29" spans="1:7" s="30" customFormat="1" ht="14.25" customHeight="1">
      <c r="A29" s="32">
        <v>21</v>
      </c>
      <c r="B29" s="66" t="s">
        <v>32</v>
      </c>
      <c r="C29" s="43">
        <f>'Приложение 4'!K28</f>
        <v>0</v>
      </c>
      <c r="D29" s="43">
        <f>'Приложение 5'!K28</f>
        <v>0</v>
      </c>
      <c r="E29" s="43">
        <f>'Приложение 2'!K28</f>
        <v>589487.4</v>
      </c>
      <c r="F29" s="43">
        <f>'Приложение 3'!V29</f>
        <v>4511022.7</v>
      </c>
      <c r="G29" s="43">
        <f t="shared" si="0"/>
        <v>5100510.100000001</v>
      </c>
    </row>
    <row r="30" spans="1:7" s="30" customFormat="1" ht="14.25" customHeight="1">
      <c r="A30" s="32">
        <v>22</v>
      </c>
      <c r="B30" s="67" t="s">
        <v>117</v>
      </c>
      <c r="C30" s="43">
        <f>'Приложение 4'!K29</f>
        <v>0</v>
      </c>
      <c r="D30" s="43">
        <f>'Приложение 5'!K29</f>
        <v>0</v>
      </c>
      <c r="E30" s="43">
        <f>'Приложение 2'!K29</f>
        <v>53895</v>
      </c>
      <c r="F30" s="43">
        <f>'Приложение 3'!V30</f>
        <v>530297.4</v>
      </c>
      <c r="G30" s="43">
        <f t="shared" si="0"/>
        <v>584192.4</v>
      </c>
    </row>
    <row r="31" spans="1:7" s="30" customFormat="1" ht="14.25" customHeight="1">
      <c r="A31" s="32">
        <v>23</v>
      </c>
      <c r="B31" s="66" t="s">
        <v>59</v>
      </c>
      <c r="C31" s="43">
        <f>'Приложение 4'!K30</f>
        <v>7.3</v>
      </c>
      <c r="D31" s="43">
        <f>'Приложение 5'!K30</f>
        <v>2.4</v>
      </c>
      <c r="E31" s="43">
        <f>'Приложение 2'!K30</f>
        <v>138025.9</v>
      </c>
      <c r="F31" s="43">
        <f>'Приложение 3'!V31</f>
        <v>1444912.9</v>
      </c>
      <c r="G31" s="43">
        <f t="shared" si="0"/>
        <v>1582948.5</v>
      </c>
    </row>
    <row r="32" spans="1:7" s="30" customFormat="1" ht="14.25" customHeight="1">
      <c r="A32" s="32">
        <v>24</v>
      </c>
      <c r="B32" s="66" t="s">
        <v>66</v>
      </c>
      <c r="C32" s="43">
        <f>'Приложение 4'!K31</f>
        <v>0</v>
      </c>
      <c r="D32" s="43">
        <f>'Приложение 5'!K31</f>
        <v>1.7</v>
      </c>
      <c r="E32" s="43">
        <f>'Приложение 2'!K31</f>
        <v>84013.3</v>
      </c>
      <c r="F32" s="43">
        <f>'Приложение 3'!V32</f>
        <v>812569.4</v>
      </c>
      <c r="G32" s="43">
        <f t="shared" si="0"/>
        <v>896584.4</v>
      </c>
    </row>
    <row r="33" spans="1:7" s="30" customFormat="1" ht="14.25" customHeight="1">
      <c r="A33" s="32">
        <v>25</v>
      </c>
      <c r="B33" s="66" t="s">
        <v>71</v>
      </c>
      <c r="C33" s="43">
        <f>'Приложение 4'!K32</f>
        <v>0</v>
      </c>
      <c r="D33" s="43">
        <f>'Приложение 5'!K32</f>
        <v>0</v>
      </c>
      <c r="E33" s="43">
        <f>'Приложение 2'!K32</f>
        <v>16514.9</v>
      </c>
      <c r="F33" s="43">
        <f>'Приложение 3'!V33</f>
        <v>183092.9</v>
      </c>
      <c r="G33" s="62">
        <f t="shared" si="0"/>
        <v>199607.8</v>
      </c>
    </row>
    <row r="34" spans="1:7" s="30" customFormat="1" ht="14.25" customHeight="1">
      <c r="A34" s="32">
        <v>26</v>
      </c>
      <c r="B34" s="66" t="s">
        <v>35</v>
      </c>
      <c r="C34" s="43">
        <f>'Приложение 4'!K33</f>
        <v>0</v>
      </c>
      <c r="D34" s="43">
        <f>'Приложение 5'!K33</f>
        <v>0</v>
      </c>
      <c r="E34" s="43">
        <f>'Приложение 2'!K33</f>
        <v>326512.8</v>
      </c>
      <c r="F34" s="43">
        <f>'Приложение 3'!V34</f>
        <v>3081656.1</v>
      </c>
      <c r="G34" s="62">
        <f t="shared" si="0"/>
        <v>3408168.9</v>
      </c>
    </row>
    <row r="35" spans="1:7" s="30" customFormat="1" ht="14.25" customHeight="1">
      <c r="A35" s="32">
        <v>27</v>
      </c>
      <c r="B35" s="66" t="s">
        <v>60</v>
      </c>
      <c r="C35" s="43">
        <f>'Приложение 4'!K34</f>
        <v>0</v>
      </c>
      <c r="D35" s="43">
        <f>'Приложение 5'!K34</f>
        <v>0</v>
      </c>
      <c r="E35" s="43">
        <f>'Приложение 2'!K34</f>
        <v>163488.5</v>
      </c>
      <c r="F35" s="43">
        <f>'Приложение 3'!V35</f>
        <v>1725385.4</v>
      </c>
      <c r="G35" s="43">
        <f t="shared" si="0"/>
        <v>1888873.9</v>
      </c>
    </row>
    <row r="36" spans="1:7" s="30" customFormat="1" ht="14.25" customHeight="1">
      <c r="A36" s="32">
        <v>28</v>
      </c>
      <c r="B36" s="66" t="s">
        <v>47</v>
      </c>
      <c r="C36" s="43">
        <f>'Приложение 4'!K35</f>
        <v>3.6</v>
      </c>
      <c r="D36" s="43">
        <f>'Приложение 5'!K35</f>
        <v>1.5</v>
      </c>
      <c r="E36" s="43">
        <f>'Приложение 2'!K35</f>
        <v>131351.6</v>
      </c>
      <c r="F36" s="43">
        <f>'Приложение 3'!V36</f>
        <v>1401416.9</v>
      </c>
      <c r="G36" s="43">
        <f t="shared" si="0"/>
        <v>1532773.5999999999</v>
      </c>
    </row>
    <row r="37" spans="1:7" s="30" customFormat="1" ht="14.25" customHeight="1">
      <c r="A37" s="32">
        <v>29</v>
      </c>
      <c r="B37" s="66" t="s">
        <v>68</v>
      </c>
      <c r="C37" s="43">
        <f>'Приложение 4'!K36</f>
        <v>0</v>
      </c>
      <c r="D37" s="43">
        <f>'Приложение 5'!K36</f>
        <v>0</v>
      </c>
      <c r="E37" s="43">
        <f>'Приложение 2'!K36</f>
        <v>94075.1</v>
      </c>
      <c r="F37" s="43">
        <f>'Приложение 3'!V37</f>
        <v>1058235.2</v>
      </c>
      <c r="G37" s="43">
        <f t="shared" si="0"/>
        <v>1152310.3</v>
      </c>
    </row>
    <row r="38" spans="1:7" s="30" customFormat="1" ht="14.25" customHeight="1">
      <c r="A38" s="32">
        <v>30</v>
      </c>
      <c r="B38" s="66" t="s">
        <v>33</v>
      </c>
      <c r="C38" s="43">
        <f>'Приложение 4'!K37</f>
        <v>0</v>
      </c>
      <c r="D38" s="43">
        <f>'Приложение 5'!K37</f>
        <v>0</v>
      </c>
      <c r="E38" s="43">
        <f>'Приложение 2'!K37</f>
        <v>204008</v>
      </c>
      <c r="F38" s="43">
        <f>'Приложение 3'!V38</f>
        <v>1746550.2</v>
      </c>
      <c r="G38" s="43">
        <f t="shared" si="0"/>
        <v>1950558.2</v>
      </c>
    </row>
    <row r="39" spans="1:7" s="30" customFormat="1" ht="14.25" customHeight="1">
      <c r="A39" s="32">
        <v>31</v>
      </c>
      <c r="B39" s="66" t="s">
        <v>69</v>
      </c>
      <c r="C39" s="43">
        <f>'Приложение 4'!K38</f>
        <v>7.9</v>
      </c>
      <c r="D39" s="43">
        <f>'Приложение 5'!K38</f>
        <v>1.7</v>
      </c>
      <c r="E39" s="43">
        <f>'Приложение 2'!K38</f>
        <v>71576.4</v>
      </c>
      <c r="F39" s="43">
        <f>'Приложение 3'!V39</f>
        <v>708840.7</v>
      </c>
      <c r="G39" s="43">
        <f t="shared" si="0"/>
        <v>780426.7</v>
      </c>
    </row>
    <row r="40" spans="1:7" s="30" customFormat="1" ht="14.25" customHeight="1">
      <c r="A40" s="32">
        <v>32</v>
      </c>
      <c r="B40" s="66" t="s">
        <v>70</v>
      </c>
      <c r="C40" s="43">
        <f>'Приложение 4'!K39</f>
        <v>0</v>
      </c>
      <c r="D40" s="43">
        <f>'Приложение 5'!K39</f>
        <v>0</v>
      </c>
      <c r="E40" s="43">
        <f>'Приложение 2'!K39</f>
        <v>56134.3</v>
      </c>
      <c r="F40" s="43">
        <f>'Приложение 3'!V40</f>
        <v>543066.7</v>
      </c>
      <c r="G40" s="43">
        <f t="shared" si="0"/>
        <v>599201</v>
      </c>
    </row>
    <row r="41" spans="1:7" s="30" customFormat="1" ht="14.25" customHeight="1">
      <c r="A41" s="32">
        <v>33</v>
      </c>
      <c r="B41" s="66" t="s">
        <v>23</v>
      </c>
      <c r="C41" s="43">
        <f>'Приложение 4'!K40</f>
        <v>0</v>
      </c>
      <c r="D41" s="43">
        <f>'Приложение 5'!K40</f>
        <v>0</v>
      </c>
      <c r="E41" s="43">
        <f>'Приложение 2'!K40</f>
        <v>26951.2</v>
      </c>
      <c r="F41" s="43">
        <f>'Приложение 3'!V41</f>
        <v>381186.2</v>
      </c>
      <c r="G41" s="43">
        <f t="shared" si="0"/>
        <v>408137.4</v>
      </c>
    </row>
    <row r="42" spans="1:7" s="30" customFormat="1" ht="14.25" customHeight="1">
      <c r="A42" s="32">
        <v>34</v>
      </c>
      <c r="B42" s="66" t="s">
        <v>36</v>
      </c>
      <c r="C42" s="43">
        <f>'Приложение 4'!K41</f>
        <v>3.1</v>
      </c>
      <c r="D42" s="43">
        <f>'Приложение 5'!K41</f>
        <v>0.7</v>
      </c>
      <c r="E42" s="43">
        <f>'Приложение 2'!K41</f>
        <v>63109.6</v>
      </c>
      <c r="F42" s="43">
        <f>'Приложение 3'!V42</f>
        <v>626167.3</v>
      </c>
      <c r="G42" s="43">
        <f t="shared" si="0"/>
        <v>689280.7000000001</v>
      </c>
    </row>
    <row r="43" spans="1:7" s="30" customFormat="1" ht="14.25" customHeight="1">
      <c r="A43" s="32">
        <v>35</v>
      </c>
      <c r="B43" s="66" t="s">
        <v>4</v>
      </c>
      <c r="C43" s="43">
        <f>'Приложение 4'!K42</f>
        <v>0</v>
      </c>
      <c r="D43" s="43">
        <f>'Приложение 5'!K42</f>
        <v>0</v>
      </c>
      <c r="E43" s="43">
        <f>'Приложение 2'!K42</f>
        <v>36965.7</v>
      </c>
      <c r="F43" s="43">
        <f>'Приложение 3'!V43</f>
        <v>508077.9</v>
      </c>
      <c r="G43" s="43">
        <f t="shared" si="0"/>
        <v>545043.6</v>
      </c>
    </row>
    <row r="44" spans="1:7" s="30" customFormat="1" ht="14.25" customHeight="1">
      <c r="A44" s="32">
        <v>36</v>
      </c>
      <c r="B44" s="66" t="s">
        <v>5</v>
      </c>
      <c r="C44" s="43">
        <f>'Приложение 4'!K43</f>
        <v>3.1</v>
      </c>
      <c r="D44" s="43">
        <f>'Приложение 5'!K43</f>
        <v>0.7</v>
      </c>
      <c r="E44" s="43">
        <f>'Приложение 2'!K43</f>
        <v>43966</v>
      </c>
      <c r="F44" s="43">
        <f>'Приложение 3'!V44</f>
        <v>474929.3</v>
      </c>
      <c r="G44" s="43">
        <f t="shared" si="0"/>
        <v>518899.1</v>
      </c>
    </row>
    <row r="45" spans="1:7" s="30" customFormat="1" ht="14.25" customHeight="1">
      <c r="A45" s="32">
        <v>37</v>
      </c>
      <c r="B45" s="66" t="s">
        <v>6</v>
      </c>
      <c r="C45" s="43">
        <f>'Приложение 4'!K44</f>
        <v>0</v>
      </c>
      <c r="D45" s="43">
        <f>'Приложение 5'!K44</f>
        <v>0</v>
      </c>
      <c r="E45" s="43">
        <f>'Приложение 2'!K44</f>
        <v>39501.5</v>
      </c>
      <c r="F45" s="43">
        <f>'Приложение 3'!V45</f>
        <v>439369.9</v>
      </c>
      <c r="G45" s="43">
        <f t="shared" si="0"/>
        <v>478871.4</v>
      </c>
    </row>
    <row r="46" spans="1:7" s="30" customFormat="1" ht="14.25" customHeight="1">
      <c r="A46" s="32">
        <v>38</v>
      </c>
      <c r="B46" s="66" t="s">
        <v>37</v>
      </c>
      <c r="C46" s="43">
        <f>'Приложение 4'!K45</f>
        <v>12.5</v>
      </c>
      <c r="D46" s="43">
        <f>'Приложение 5'!K45</f>
        <v>2.7</v>
      </c>
      <c r="E46" s="43">
        <f>'Приложение 2'!K45</f>
        <v>117076</v>
      </c>
      <c r="F46" s="43">
        <f>'Приложение 3'!V46</f>
        <v>1197086.9</v>
      </c>
      <c r="G46" s="43">
        <f t="shared" si="0"/>
        <v>1314178.0999999999</v>
      </c>
    </row>
    <row r="47" spans="1:7" s="30" customFormat="1" ht="14.25" customHeight="1">
      <c r="A47" s="32">
        <v>39</v>
      </c>
      <c r="B47" s="66" t="s">
        <v>24</v>
      </c>
      <c r="C47" s="43">
        <f>'Приложение 4'!K46</f>
        <v>3.8</v>
      </c>
      <c r="D47" s="43">
        <f>'Приложение 5'!K46</f>
        <v>0</v>
      </c>
      <c r="E47" s="43">
        <f>'Приложение 2'!K46</f>
        <v>45173.2</v>
      </c>
      <c r="F47" s="43">
        <f>'Приложение 3'!V47</f>
        <v>476086.5</v>
      </c>
      <c r="G47" s="62">
        <f t="shared" si="0"/>
        <v>521263.5</v>
      </c>
    </row>
    <row r="48" spans="1:7" s="30" customFormat="1" ht="14.25" customHeight="1">
      <c r="A48" s="32">
        <v>40</v>
      </c>
      <c r="B48" s="66" t="s">
        <v>7</v>
      </c>
      <c r="C48" s="43">
        <f>'Приложение 4'!K47</f>
        <v>3.1</v>
      </c>
      <c r="D48" s="43">
        <f>'Приложение 5'!K47</f>
        <v>0.7</v>
      </c>
      <c r="E48" s="43">
        <f>'Приложение 2'!K47</f>
        <v>73324.3</v>
      </c>
      <c r="F48" s="43">
        <f>'Приложение 3'!V48</f>
        <v>858247.9</v>
      </c>
      <c r="G48" s="43">
        <f t="shared" si="0"/>
        <v>931576</v>
      </c>
    </row>
    <row r="49" spans="1:7" s="30" customFormat="1" ht="14.25" customHeight="1">
      <c r="A49" s="32">
        <v>41</v>
      </c>
      <c r="B49" s="66" t="s">
        <v>8</v>
      </c>
      <c r="C49" s="43">
        <f>'Приложение 4'!K48</f>
        <v>3.1</v>
      </c>
      <c r="D49" s="43">
        <f>'Приложение 5'!K48</f>
        <v>0.7</v>
      </c>
      <c r="E49" s="43">
        <f>'Приложение 2'!K48</f>
        <v>33215.6</v>
      </c>
      <c r="F49" s="43">
        <f>'Приложение 3'!V49</f>
        <v>347156.5</v>
      </c>
      <c r="G49" s="43">
        <f t="shared" si="0"/>
        <v>380375.9</v>
      </c>
    </row>
    <row r="50" spans="1:7" s="30" customFormat="1" ht="14.25" customHeight="1">
      <c r="A50" s="32">
        <v>42</v>
      </c>
      <c r="B50" s="66" t="s">
        <v>61</v>
      </c>
      <c r="C50" s="43">
        <f>'Приложение 4'!K49</f>
        <v>0</v>
      </c>
      <c r="D50" s="43">
        <f>'Приложение 5'!K49</f>
        <v>0</v>
      </c>
      <c r="E50" s="43">
        <f>'Приложение 2'!K49</f>
        <v>158676.2</v>
      </c>
      <c r="F50" s="43">
        <f>'Приложение 3'!V50</f>
        <v>1784365.8</v>
      </c>
      <c r="G50" s="43">
        <f t="shared" si="0"/>
        <v>1943042</v>
      </c>
    </row>
    <row r="51" spans="1:7" s="30" customFormat="1" ht="14.25" customHeight="1">
      <c r="A51" s="32">
        <v>43</v>
      </c>
      <c r="B51" s="66" t="s">
        <v>25</v>
      </c>
      <c r="C51" s="43">
        <f>'Приложение 4'!K50</f>
        <v>0</v>
      </c>
      <c r="D51" s="43">
        <f>'Приложение 5'!K50</f>
        <v>0</v>
      </c>
      <c r="E51" s="43">
        <f>'Приложение 2'!K50</f>
        <v>36715.7</v>
      </c>
      <c r="F51" s="43">
        <f>'Приложение 3'!V51</f>
        <v>424663.9</v>
      </c>
      <c r="G51" s="43">
        <f t="shared" si="0"/>
        <v>461379.60000000003</v>
      </c>
    </row>
    <row r="52" spans="1:7" s="30" customFormat="1" ht="14.25" customHeight="1">
      <c r="A52" s="32">
        <v>44</v>
      </c>
      <c r="B52" s="66" t="s">
        <v>9</v>
      </c>
      <c r="C52" s="43">
        <f>'Приложение 4'!K51</f>
        <v>0</v>
      </c>
      <c r="D52" s="43">
        <f>'Приложение 5'!K51</f>
        <v>0.7</v>
      </c>
      <c r="E52" s="43">
        <f>'Приложение 2'!K51</f>
        <v>35930</v>
      </c>
      <c r="F52" s="43">
        <f>'Приложение 3'!V52</f>
        <v>358567.6</v>
      </c>
      <c r="G52" s="43">
        <f t="shared" si="0"/>
        <v>394498.3</v>
      </c>
    </row>
    <row r="53" spans="1:7" s="30" customFormat="1" ht="14.25" customHeight="1">
      <c r="A53" s="32">
        <v>45</v>
      </c>
      <c r="B53" s="66" t="s">
        <v>62</v>
      </c>
      <c r="C53" s="43">
        <f>'Приложение 4'!K52</f>
        <v>0</v>
      </c>
      <c r="D53" s="43">
        <f>'Приложение 5'!K52</f>
        <v>0</v>
      </c>
      <c r="E53" s="43">
        <f>'Приложение 2'!K52</f>
        <v>133998.1</v>
      </c>
      <c r="F53" s="43">
        <f>'Приложение 3'!V53</f>
        <v>1638429.5</v>
      </c>
      <c r="G53" s="43">
        <f t="shared" si="0"/>
        <v>1772427.6</v>
      </c>
    </row>
    <row r="54" spans="1:7" s="30" customFormat="1" ht="14.25" customHeight="1">
      <c r="A54" s="32">
        <v>46</v>
      </c>
      <c r="B54" s="66" t="s">
        <v>43</v>
      </c>
      <c r="C54" s="43">
        <f>'Приложение 4'!K53</f>
        <v>3.4</v>
      </c>
      <c r="D54" s="43">
        <f>'Приложение 5'!K53</f>
        <v>0.7</v>
      </c>
      <c r="E54" s="43">
        <f>'Приложение 2'!K53</f>
        <v>44433.9</v>
      </c>
      <c r="F54" s="43">
        <f>'Приложение 3'!V54</f>
        <v>499836.9</v>
      </c>
      <c r="G54" s="43">
        <f t="shared" si="0"/>
        <v>544274.9</v>
      </c>
    </row>
    <row r="55" spans="1:7" s="30" customFormat="1" ht="14.25" customHeight="1">
      <c r="A55" s="32">
        <v>47</v>
      </c>
      <c r="B55" s="66" t="s">
        <v>10</v>
      </c>
      <c r="C55" s="43">
        <f>'Приложение 4'!K54</f>
        <v>0</v>
      </c>
      <c r="D55" s="43">
        <f>'Приложение 5'!K54</f>
        <v>0</v>
      </c>
      <c r="E55" s="43">
        <f>'Приложение 2'!K54</f>
        <v>18679.3</v>
      </c>
      <c r="F55" s="43">
        <f>'Приложение 3'!V55</f>
        <v>205722.3</v>
      </c>
      <c r="G55" s="43">
        <f t="shared" si="0"/>
        <v>224401.59999999998</v>
      </c>
    </row>
    <row r="56" spans="1:7" s="30" customFormat="1" ht="14.25" customHeight="1">
      <c r="A56" s="32">
        <v>48</v>
      </c>
      <c r="B56" s="66" t="s">
        <v>51</v>
      </c>
      <c r="C56" s="43">
        <f>'Приложение 4'!K55</f>
        <v>10.8</v>
      </c>
      <c r="D56" s="43">
        <f>'Приложение 5'!K55</f>
        <v>2.3</v>
      </c>
      <c r="E56" s="43">
        <f>'Приложение 2'!K55</f>
        <v>47685.8</v>
      </c>
      <c r="F56" s="43">
        <f>'Приложение 3'!V56</f>
        <v>489934.5</v>
      </c>
      <c r="G56" s="43">
        <f t="shared" si="0"/>
        <v>537633.4</v>
      </c>
    </row>
    <row r="57" spans="1:7" s="30" customFormat="1" ht="14.25" customHeight="1">
      <c r="A57" s="32">
        <v>49</v>
      </c>
      <c r="B57" s="66" t="s">
        <v>11</v>
      </c>
      <c r="C57" s="43">
        <f>'Приложение 4'!K56</f>
        <v>0</v>
      </c>
      <c r="D57" s="43">
        <f>'Приложение 5'!K56</f>
        <v>0</v>
      </c>
      <c r="E57" s="43">
        <f>'Приложение 2'!K56</f>
        <v>44501.7</v>
      </c>
      <c r="F57" s="43">
        <f>'Приложение 3'!V57</f>
        <v>450861.4</v>
      </c>
      <c r="G57" s="43">
        <f t="shared" si="0"/>
        <v>495363.10000000003</v>
      </c>
    </row>
    <row r="58" spans="1:7" s="30" customFormat="1" ht="14.25" customHeight="1">
      <c r="A58" s="32">
        <v>50</v>
      </c>
      <c r="B58" s="66" t="s">
        <v>26</v>
      </c>
      <c r="C58" s="43">
        <f>'Приложение 4'!K57</f>
        <v>0</v>
      </c>
      <c r="D58" s="43">
        <f>'Приложение 5'!K57</f>
        <v>0</v>
      </c>
      <c r="E58" s="43">
        <f>'Приложение 2'!K57</f>
        <v>35394.2</v>
      </c>
      <c r="F58" s="43">
        <f>'Приложение 3'!V58</f>
        <v>459459.9</v>
      </c>
      <c r="G58" s="43">
        <f t="shared" si="0"/>
        <v>494854.10000000003</v>
      </c>
    </row>
    <row r="59" spans="1:7" s="30" customFormat="1" ht="14.25" customHeight="1">
      <c r="A59" s="32">
        <v>51</v>
      </c>
      <c r="B59" s="66" t="s">
        <v>12</v>
      </c>
      <c r="C59" s="43">
        <f>'Приложение 4'!K58</f>
        <v>0</v>
      </c>
      <c r="D59" s="43">
        <f>'Приложение 5'!K58</f>
        <v>0</v>
      </c>
      <c r="E59" s="43">
        <f>'Приложение 2'!K58</f>
        <v>38822.9</v>
      </c>
      <c r="F59" s="43">
        <f>'Приложение 3'!V59</f>
        <v>438003.7</v>
      </c>
      <c r="G59" s="43">
        <f t="shared" si="0"/>
        <v>476826.60000000003</v>
      </c>
    </row>
    <row r="60" spans="1:7" s="30" customFormat="1" ht="14.25" customHeight="1">
      <c r="A60" s="32">
        <v>52</v>
      </c>
      <c r="B60" s="66" t="s">
        <v>72</v>
      </c>
      <c r="C60" s="43">
        <f>'Приложение 4'!K59</f>
        <v>0</v>
      </c>
      <c r="D60" s="43">
        <f>'Приложение 5'!K59</f>
        <v>1.1</v>
      </c>
      <c r="E60" s="43">
        <f>'Приложение 2'!K59</f>
        <v>5950.2</v>
      </c>
      <c r="F60" s="43">
        <f>'Приложение 3'!V60</f>
        <v>69604.1</v>
      </c>
      <c r="G60" s="43">
        <f t="shared" si="0"/>
        <v>75555.40000000001</v>
      </c>
    </row>
    <row r="61" spans="1:7" s="30" customFormat="1" ht="14.25" customHeight="1">
      <c r="A61" s="32">
        <v>53</v>
      </c>
      <c r="B61" s="66" t="s">
        <v>13</v>
      </c>
      <c r="C61" s="43">
        <f>'Приложение 4'!K60</f>
        <v>3.1</v>
      </c>
      <c r="D61" s="43">
        <f>'Приложение 5'!K60</f>
        <v>0.7</v>
      </c>
      <c r="E61" s="43">
        <f>'Приложение 2'!K60</f>
        <v>175185.4</v>
      </c>
      <c r="F61" s="43">
        <f>'Приложение 3'!V61</f>
        <v>2202916.6</v>
      </c>
      <c r="G61" s="43">
        <f t="shared" si="0"/>
        <v>2378105.8000000003</v>
      </c>
    </row>
    <row r="62" spans="1:7" s="30" customFormat="1" ht="14.25" customHeight="1">
      <c r="A62" s="32">
        <v>54</v>
      </c>
      <c r="B62" s="66" t="s">
        <v>27</v>
      </c>
      <c r="C62" s="43">
        <f>'Приложение 4'!K61</f>
        <v>4.4</v>
      </c>
      <c r="D62" s="43">
        <f>'Приложение 5'!K61</f>
        <v>1.9</v>
      </c>
      <c r="E62" s="43">
        <f>'Приложение 2'!K61</f>
        <v>20250.8</v>
      </c>
      <c r="F62" s="43">
        <f>'Приложение 3'!V62</f>
        <v>361926.7</v>
      </c>
      <c r="G62" s="43">
        <f t="shared" si="0"/>
        <v>382183.8</v>
      </c>
    </row>
    <row r="63" spans="1:7" s="30" customFormat="1" ht="14.25" customHeight="1">
      <c r="A63" s="32">
        <v>55</v>
      </c>
      <c r="B63" s="66" t="s">
        <v>44</v>
      </c>
      <c r="C63" s="43">
        <f>'Приложение 4'!K62</f>
        <v>0</v>
      </c>
      <c r="D63" s="43">
        <f>'Приложение 5'!K62</f>
        <v>0</v>
      </c>
      <c r="E63" s="43">
        <f>'Приложение 2'!K62</f>
        <v>74860.1</v>
      </c>
      <c r="F63" s="43">
        <f>'Приложение 3'!V63</f>
        <v>851618</v>
      </c>
      <c r="G63" s="43">
        <f t="shared" si="0"/>
        <v>926478.1</v>
      </c>
    </row>
    <row r="64" spans="1:7" s="30" customFormat="1" ht="14.25" customHeight="1">
      <c r="A64" s="32">
        <v>56</v>
      </c>
      <c r="B64" s="66" t="s">
        <v>28</v>
      </c>
      <c r="C64" s="43">
        <f>'Приложение 4'!K63</f>
        <v>0</v>
      </c>
      <c r="D64" s="43">
        <f>'Приложение 5'!K63</f>
        <v>0</v>
      </c>
      <c r="E64" s="43">
        <f>'Приложение 2'!K63</f>
        <v>19929.4</v>
      </c>
      <c r="F64" s="43">
        <f>'Приложение 3'!V64</f>
        <v>197525.6</v>
      </c>
      <c r="G64" s="43">
        <f t="shared" si="0"/>
        <v>217455</v>
      </c>
    </row>
    <row r="65" spans="1:7" s="30" customFormat="1" ht="14.25" customHeight="1">
      <c r="A65" s="32">
        <v>57</v>
      </c>
      <c r="B65" s="66" t="s">
        <v>63</v>
      </c>
      <c r="C65" s="43">
        <f>'Приложение 4'!K64</f>
        <v>0</v>
      </c>
      <c r="D65" s="43">
        <f>'Приложение 5'!K64</f>
        <v>0</v>
      </c>
      <c r="E65" s="43">
        <f>'Приложение 2'!K64</f>
        <v>148334.4</v>
      </c>
      <c r="F65" s="43">
        <f>'Приложение 3'!V65</f>
        <v>1487179.4</v>
      </c>
      <c r="G65" s="43">
        <f t="shared" si="0"/>
        <v>1635513.7999999998</v>
      </c>
    </row>
    <row r="66" spans="1:7" s="30" customFormat="1" ht="14.25" customHeight="1">
      <c r="A66" s="32">
        <v>58</v>
      </c>
      <c r="B66" s="66" t="s">
        <v>64</v>
      </c>
      <c r="C66" s="43">
        <f>'Приложение 4'!K65</f>
        <v>0</v>
      </c>
      <c r="D66" s="43">
        <f>'Приложение 5'!K65</f>
        <v>0</v>
      </c>
      <c r="E66" s="43">
        <f>'Приложение 2'!K65</f>
        <v>124245.9</v>
      </c>
      <c r="F66" s="43">
        <f>'Приложение 3'!V66</f>
        <v>1231282.1</v>
      </c>
      <c r="G66" s="43">
        <f t="shared" si="0"/>
        <v>1355528</v>
      </c>
    </row>
    <row r="67" spans="1:7" s="30" customFormat="1" ht="14.25" customHeight="1">
      <c r="A67" s="32">
        <v>59</v>
      </c>
      <c r="B67" s="66" t="s">
        <v>45</v>
      </c>
      <c r="C67" s="43">
        <f>'Приложение 4'!K66</f>
        <v>7.2</v>
      </c>
      <c r="D67" s="43">
        <f>'Приложение 5'!K66</f>
        <v>1.5</v>
      </c>
      <c r="E67" s="43">
        <f>'Приложение 2'!K66</f>
        <v>111266.9</v>
      </c>
      <c r="F67" s="43">
        <f>'Приложение 3'!V67</f>
        <v>1322264</v>
      </c>
      <c r="G67" s="62">
        <f t="shared" si="0"/>
        <v>1433539.6</v>
      </c>
    </row>
    <row r="68" spans="1:7" s="30" customFormat="1" ht="14.25" customHeight="1">
      <c r="A68" s="32">
        <v>60</v>
      </c>
      <c r="B68" s="66" t="s">
        <v>14</v>
      </c>
      <c r="C68" s="43">
        <f>'Приложение 4'!K67</f>
        <v>0</v>
      </c>
      <c r="D68" s="43">
        <f>'Приложение 5'!K67</f>
        <v>0</v>
      </c>
      <c r="E68" s="43">
        <f>'Приложение 2'!K67</f>
        <v>27251.1</v>
      </c>
      <c r="F68" s="43">
        <f>'Приложение 3'!V68</f>
        <v>280859.2</v>
      </c>
      <c r="G68" s="43">
        <f t="shared" si="0"/>
        <v>308110.3</v>
      </c>
    </row>
    <row r="69" spans="1:7" s="30" customFormat="1" ht="14.25" customHeight="1">
      <c r="A69" s="32">
        <v>61</v>
      </c>
      <c r="B69" s="66" t="s">
        <v>46</v>
      </c>
      <c r="C69" s="43">
        <f>'Приложение 4'!K68</f>
        <v>3.1</v>
      </c>
      <c r="D69" s="43">
        <f>'Приложение 5'!K68</f>
        <v>0.7</v>
      </c>
      <c r="E69" s="43">
        <f>'Приложение 2'!K68</f>
        <v>49251.9</v>
      </c>
      <c r="F69" s="43">
        <f>'Приложение 3'!V69</f>
        <v>515109.4</v>
      </c>
      <c r="G69" s="43">
        <f t="shared" si="0"/>
        <v>564365.1</v>
      </c>
    </row>
    <row r="70" spans="1:7" s="30" customFormat="1" ht="14.25" customHeight="1">
      <c r="A70" s="32">
        <v>62</v>
      </c>
      <c r="B70" s="66" t="s">
        <v>29</v>
      </c>
      <c r="C70" s="43">
        <f>'Приложение 4'!K69</f>
        <v>3.1</v>
      </c>
      <c r="D70" s="43">
        <f>'Приложение 5'!K69</f>
        <v>1.3</v>
      </c>
      <c r="E70" s="43">
        <f>'Приложение 2'!K69</f>
        <v>20572.2</v>
      </c>
      <c r="F70" s="43">
        <f>'Приложение 3'!V70</f>
        <v>238429</v>
      </c>
      <c r="G70" s="43">
        <f aca="true" t="shared" si="1" ref="G70:G94">C70+D70+E70+F70</f>
        <v>259005.6</v>
      </c>
    </row>
    <row r="71" spans="1:7" s="30" customFormat="1" ht="14.25" customHeight="1">
      <c r="A71" s="32">
        <v>63</v>
      </c>
      <c r="B71" s="66" t="s">
        <v>38</v>
      </c>
      <c r="C71" s="43">
        <f>'Приложение 4'!K70</f>
        <v>0</v>
      </c>
      <c r="D71" s="43">
        <f>'Приложение 5'!K70</f>
        <v>0</v>
      </c>
      <c r="E71" s="43">
        <f>'Приложение 2'!K70</f>
        <v>192891.9</v>
      </c>
      <c r="F71" s="43">
        <f>'Приложение 3'!V71</f>
        <v>1910056.9</v>
      </c>
      <c r="G71" s="43">
        <f t="shared" si="1"/>
        <v>2102948.8</v>
      </c>
    </row>
    <row r="72" spans="1:7" s="30" customFormat="1" ht="14.25" customHeight="1">
      <c r="A72" s="32">
        <v>64</v>
      </c>
      <c r="B72" s="66" t="s">
        <v>15</v>
      </c>
      <c r="C72" s="43">
        <f>'Приложение 4'!K71</f>
        <v>3.1</v>
      </c>
      <c r="D72" s="43">
        <f>'Приложение 5'!K71</f>
        <v>1.3</v>
      </c>
      <c r="E72" s="43">
        <f>'Приложение 2'!K71</f>
        <v>35608.5</v>
      </c>
      <c r="F72" s="43">
        <f>'Приложение 3'!V72</f>
        <v>377331.7</v>
      </c>
      <c r="G72" s="43">
        <f t="shared" si="1"/>
        <v>412944.60000000003</v>
      </c>
    </row>
    <row r="73" spans="1:7" s="30" customFormat="1" ht="14.25" customHeight="1">
      <c r="A73" s="32">
        <v>65</v>
      </c>
      <c r="B73" s="66" t="s">
        <v>48</v>
      </c>
      <c r="C73" s="43">
        <f>'Приложение 4'!K72</f>
        <v>3.1</v>
      </c>
      <c r="D73" s="43">
        <f>'Приложение 5'!K72</f>
        <v>0.7</v>
      </c>
      <c r="E73" s="43">
        <f>'Приложение 2'!K72</f>
        <v>99646.8</v>
      </c>
      <c r="F73" s="43">
        <f>'Приложение 3'!V73</f>
        <v>1144692</v>
      </c>
      <c r="G73" s="43">
        <f t="shared" si="1"/>
        <v>1244342.6</v>
      </c>
    </row>
    <row r="74" spans="1:7" s="30" customFormat="1" ht="14.25" customHeight="1">
      <c r="A74" s="32">
        <v>66</v>
      </c>
      <c r="B74" s="66" t="s">
        <v>49</v>
      </c>
      <c r="C74" s="43">
        <f>'Приложение 4'!K73</f>
        <v>0</v>
      </c>
      <c r="D74" s="43">
        <f>'Приложение 5'!K73</f>
        <v>0</v>
      </c>
      <c r="E74" s="43">
        <f>'Приложение 2'!K73</f>
        <v>104817.6</v>
      </c>
      <c r="F74" s="43">
        <f>'Приложение 3'!V74</f>
        <v>1065937</v>
      </c>
      <c r="G74" s="43">
        <f t="shared" si="1"/>
        <v>1170754.6</v>
      </c>
    </row>
    <row r="75" spans="1:7" s="30" customFormat="1" ht="14.25" customHeight="1">
      <c r="A75" s="32">
        <v>67</v>
      </c>
      <c r="B75" s="66" t="s">
        <v>73</v>
      </c>
      <c r="C75" s="43">
        <f>'Приложение 4'!K74</f>
        <v>0</v>
      </c>
      <c r="D75" s="43">
        <f>'Приложение 5'!K74</f>
        <v>0</v>
      </c>
      <c r="E75" s="43">
        <f>'Приложение 2'!K74</f>
        <v>29826.9</v>
      </c>
      <c r="F75" s="43">
        <f>'Приложение 3'!V75</f>
        <v>337917.4</v>
      </c>
      <c r="G75" s="43">
        <f t="shared" si="1"/>
        <v>367744.30000000005</v>
      </c>
    </row>
    <row r="76" spans="1:7" s="30" customFormat="1" ht="14.25" customHeight="1">
      <c r="A76" s="32">
        <v>68</v>
      </c>
      <c r="B76" s="66" t="s">
        <v>52</v>
      </c>
      <c r="C76" s="43">
        <f>'Приложение 4'!K75</f>
        <v>21.6</v>
      </c>
      <c r="D76" s="43">
        <f>'Приложение 5'!K75</f>
        <v>0</v>
      </c>
      <c r="E76" s="43">
        <f>'Приложение 2'!K75</f>
        <v>91711</v>
      </c>
      <c r="F76" s="43">
        <f>'Приложение 3'!V76</f>
        <v>1952870.5</v>
      </c>
      <c r="G76" s="43">
        <f t="shared" si="1"/>
        <v>2044603.1</v>
      </c>
    </row>
    <row r="77" spans="1:7" s="30" customFormat="1" ht="14.25" customHeight="1">
      <c r="A77" s="32">
        <v>69</v>
      </c>
      <c r="B77" s="66" t="s">
        <v>16</v>
      </c>
      <c r="C77" s="43">
        <f>'Приложение 4'!K76</f>
        <v>6.3</v>
      </c>
      <c r="D77" s="43">
        <f>'Приложение 5'!K76</f>
        <v>0.7</v>
      </c>
      <c r="E77" s="43">
        <f>'Приложение 2'!K76</f>
        <v>31001.2</v>
      </c>
      <c r="F77" s="43">
        <f>'Приложение 3'!V77</f>
        <v>308543.3</v>
      </c>
      <c r="G77" s="43">
        <f t="shared" si="1"/>
        <v>339551.5</v>
      </c>
    </row>
    <row r="78" spans="1:7" s="30" customFormat="1" ht="14.25" customHeight="1">
      <c r="A78" s="32">
        <v>70</v>
      </c>
      <c r="B78" s="66" t="s">
        <v>17</v>
      </c>
      <c r="C78" s="43">
        <f>'Приложение 4'!K77</f>
        <v>0</v>
      </c>
      <c r="D78" s="43">
        <f>'Приложение 5'!K77</f>
        <v>0</v>
      </c>
      <c r="E78" s="43">
        <f>'Приложение 2'!K77</f>
        <v>37072.9</v>
      </c>
      <c r="F78" s="43">
        <f>'Приложение 3'!V78</f>
        <v>395854.8</v>
      </c>
      <c r="G78" s="43">
        <f t="shared" si="1"/>
        <v>432927.7</v>
      </c>
    </row>
    <row r="79" spans="1:7" s="30" customFormat="1" ht="14.25" customHeight="1">
      <c r="A79" s="32">
        <v>71</v>
      </c>
      <c r="B79" s="66" t="s">
        <v>18</v>
      </c>
      <c r="C79" s="43">
        <f>'Приложение 4'!K78</f>
        <v>0</v>
      </c>
      <c r="D79" s="43">
        <f>'Приложение 5'!K78</f>
        <v>0</v>
      </c>
      <c r="E79" s="43">
        <f>'Приложение 2'!K78</f>
        <v>39537.3</v>
      </c>
      <c r="F79" s="43">
        <f>'Приложение 3'!V79</f>
        <v>422092.4</v>
      </c>
      <c r="G79" s="43">
        <f t="shared" si="1"/>
        <v>461629.7</v>
      </c>
    </row>
    <row r="80" spans="1:7" s="30" customFormat="1" ht="14.25" customHeight="1">
      <c r="A80" s="32">
        <v>72</v>
      </c>
      <c r="B80" s="66" t="s">
        <v>65</v>
      </c>
      <c r="C80" s="43">
        <f>'Приложение 4'!K79</f>
        <v>4.4</v>
      </c>
      <c r="D80" s="43">
        <f>'Приложение 5'!K79</f>
        <v>0</v>
      </c>
      <c r="E80" s="43">
        <f>'Приложение 2'!K79</f>
        <v>55952.2</v>
      </c>
      <c r="F80" s="43">
        <f>'Приложение 3'!V80</f>
        <v>618042.8</v>
      </c>
      <c r="G80" s="43">
        <f t="shared" si="1"/>
        <v>673999.4</v>
      </c>
    </row>
    <row r="81" spans="1:7" s="30" customFormat="1" ht="14.25" customHeight="1">
      <c r="A81" s="32">
        <v>73</v>
      </c>
      <c r="B81" s="66" t="s">
        <v>19</v>
      </c>
      <c r="C81" s="43">
        <f>'Приложение 4'!K80</f>
        <v>0</v>
      </c>
      <c r="D81" s="43">
        <f>'Приложение 5'!K80</f>
        <v>0</v>
      </c>
      <c r="E81" s="43">
        <f>'Приложение 2'!K80</f>
        <v>35965.7</v>
      </c>
      <c r="F81" s="43">
        <f>'Приложение 3'!V81</f>
        <v>443990.5</v>
      </c>
      <c r="G81" s="43">
        <f t="shared" si="1"/>
        <v>479956.2</v>
      </c>
    </row>
    <row r="82" spans="1:7" s="30" customFormat="1" ht="14.25" customHeight="1">
      <c r="A82" s="32">
        <v>74</v>
      </c>
      <c r="B82" s="66" t="s">
        <v>53</v>
      </c>
      <c r="C82" s="43">
        <f>'Приложение 4'!K81</f>
        <v>3.6</v>
      </c>
      <c r="D82" s="43">
        <f>'Приложение 5'!K81</f>
        <v>0</v>
      </c>
      <c r="E82" s="43">
        <f>'Приложение 2'!K81</f>
        <v>84931.9</v>
      </c>
      <c r="F82" s="43">
        <f>'Приложение 3'!V82</f>
        <v>965644.4</v>
      </c>
      <c r="G82" s="43">
        <f t="shared" si="1"/>
        <v>1050579.9</v>
      </c>
    </row>
    <row r="83" spans="1:7" s="30" customFormat="1" ht="14.25" customHeight="1">
      <c r="A83" s="32">
        <v>75</v>
      </c>
      <c r="B83" s="66" t="s">
        <v>50</v>
      </c>
      <c r="C83" s="43">
        <f>'Приложение 4'!K82</f>
        <v>0</v>
      </c>
      <c r="D83" s="43">
        <f>'Приложение 5'!K82</f>
        <v>0</v>
      </c>
      <c r="E83" s="43">
        <f>'Приложение 2'!K82</f>
        <v>43108.8</v>
      </c>
      <c r="F83" s="43">
        <f>'Приложение 3'!V83</f>
        <v>485737.7</v>
      </c>
      <c r="G83" s="43">
        <f t="shared" si="1"/>
        <v>528846.5</v>
      </c>
    </row>
    <row r="84" spans="1:7" s="30" customFormat="1" ht="14.25" customHeight="1">
      <c r="A84" s="32">
        <v>76</v>
      </c>
      <c r="B84" s="66" t="s">
        <v>54</v>
      </c>
      <c r="C84" s="43">
        <f>'Приложение 4'!K83</f>
        <v>0</v>
      </c>
      <c r="D84" s="43">
        <f>'Приложение 5'!K83</f>
        <v>0</v>
      </c>
      <c r="E84" s="43">
        <f>'Приложение 2'!K83</f>
        <v>160020.6</v>
      </c>
      <c r="F84" s="43">
        <f>'Приложение 3'!V84</f>
        <v>1772044.5</v>
      </c>
      <c r="G84" s="43">
        <f t="shared" si="1"/>
        <v>1932065.1</v>
      </c>
    </row>
    <row r="85" spans="1:7" s="30" customFormat="1" ht="14.25" customHeight="1">
      <c r="A85" s="32">
        <v>77</v>
      </c>
      <c r="B85" s="66" t="s">
        <v>20</v>
      </c>
      <c r="C85" s="43">
        <f>'Приложение 4'!K84</f>
        <v>18.8</v>
      </c>
      <c r="D85" s="43">
        <f>'Приложение 5'!K84</f>
        <v>3.3</v>
      </c>
      <c r="E85" s="43">
        <f>'Приложение 2'!K84</f>
        <v>37430</v>
      </c>
      <c r="F85" s="43">
        <f>'Приложение 3'!V85</f>
        <v>380305.1</v>
      </c>
      <c r="G85" s="43">
        <f t="shared" si="1"/>
        <v>417757.19999999995</v>
      </c>
    </row>
    <row r="86" spans="1:7" s="30" customFormat="1" ht="14.25" customHeight="1">
      <c r="A86" s="32">
        <v>78</v>
      </c>
      <c r="B86" s="66" t="s">
        <v>118</v>
      </c>
      <c r="C86" s="43">
        <f>'Приложение 4'!K85</f>
        <v>15.6</v>
      </c>
      <c r="D86" s="43">
        <f>'Приложение 5'!K85</f>
        <v>2.7</v>
      </c>
      <c r="E86" s="43">
        <f>'Приложение 2'!K85</f>
        <v>205936.6</v>
      </c>
      <c r="F86" s="43">
        <f>'Приложение 3'!V86</f>
        <v>2910649.7</v>
      </c>
      <c r="G86" s="43">
        <f t="shared" si="1"/>
        <v>3116604.6</v>
      </c>
    </row>
    <row r="87" spans="1:7" s="30" customFormat="1" ht="14.25" customHeight="1">
      <c r="A87" s="32">
        <v>79</v>
      </c>
      <c r="B87" s="66" t="s">
        <v>119</v>
      </c>
      <c r="C87" s="43">
        <f>'Приложение 4'!K86</f>
        <v>0</v>
      </c>
      <c r="D87" s="43">
        <f>'Приложение 5'!K86</f>
        <v>0</v>
      </c>
      <c r="E87" s="43">
        <f>'Приложение 2'!K86</f>
        <v>96896.7</v>
      </c>
      <c r="F87" s="43">
        <f>'Приложение 3'!V87</f>
        <v>1365040.2</v>
      </c>
      <c r="G87" s="62">
        <f t="shared" si="1"/>
        <v>1461936.9</v>
      </c>
    </row>
    <row r="88" spans="1:7" s="30" customFormat="1" ht="14.25" customHeight="1">
      <c r="A88" s="32">
        <v>80</v>
      </c>
      <c r="B88" s="66" t="s">
        <v>86</v>
      </c>
      <c r="C88" s="43">
        <f>'Приложение 4'!K87</f>
        <v>3.1</v>
      </c>
      <c r="D88" s="43">
        <f>'Приложение 5'!K87</f>
        <v>0.7</v>
      </c>
      <c r="E88" s="43">
        <f>'Приложение 2'!K87</f>
        <v>18322.1</v>
      </c>
      <c r="F88" s="43">
        <f>'Приложение 3'!V88</f>
        <v>216088.8</v>
      </c>
      <c r="G88" s="43">
        <f t="shared" si="1"/>
        <v>234414.69999999998</v>
      </c>
    </row>
    <row r="89" spans="1:7" s="30" customFormat="1" ht="14.25" customHeight="1">
      <c r="A89" s="32">
        <v>81</v>
      </c>
      <c r="B89" s="66" t="s">
        <v>74</v>
      </c>
      <c r="C89" s="43">
        <f>'Приложение 4'!K88</f>
        <v>0</v>
      </c>
      <c r="D89" s="43">
        <f>'Приложение 5'!K88</f>
        <v>0</v>
      </c>
      <c r="E89" s="43">
        <f>'Приложение 2'!K88</f>
        <v>12655.1</v>
      </c>
      <c r="F89" s="43">
        <f>'Приложение 3'!V89</f>
        <v>115120.9</v>
      </c>
      <c r="G89" s="62">
        <f t="shared" si="1"/>
        <v>127776</v>
      </c>
    </row>
    <row r="90" spans="1:7" s="30" customFormat="1" ht="14.25" customHeight="1">
      <c r="A90" s="32">
        <v>82</v>
      </c>
      <c r="B90" s="66" t="s">
        <v>87</v>
      </c>
      <c r="C90" s="43">
        <f>'Приложение 4'!K89</f>
        <v>0</v>
      </c>
      <c r="D90" s="43">
        <f>'Приложение 5'!K89</f>
        <v>0</v>
      </c>
      <c r="E90" s="43">
        <f>'Приложение 2'!K89</f>
        <v>3190.1</v>
      </c>
      <c r="F90" s="43">
        <f>'Приложение 3'!V90</f>
        <v>26579.6</v>
      </c>
      <c r="G90" s="62">
        <f t="shared" si="1"/>
        <v>29769.699999999997</v>
      </c>
    </row>
    <row r="91" spans="1:7" s="30" customFormat="1" ht="14.25" customHeight="1">
      <c r="A91" s="32">
        <v>83</v>
      </c>
      <c r="B91" s="66" t="s">
        <v>120</v>
      </c>
      <c r="C91" s="43">
        <f>'Приложение 4'!K90</f>
        <v>0</v>
      </c>
      <c r="D91" s="43">
        <f>'Приложение 5'!K90</f>
        <v>0</v>
      </c>
      <c r="E91" s="43">
        <f>'Приложение 2'!K90</f>
        <v>73824.3</v>
      </c>
      <c r="F91" s="43">
        <f>'Приложение 3'!V91</f>
        <v>1094446.8</v>
      </c>
      <c r="G91" s="43">
        <f t="shared" si="1"/>
        <v>1168271.1</v>
      </c>
    </row>
    <row r="92" spans="1:7" s="30" customFormat="1" ht="14.25" customHeight="1">
      <c r="A92" s="32">
        <v>84</v>
      </c>
      <c r="B92" s="66" t="s">
        <v>75</v>
      </c>
      <c r="C92" s="43">
        <f>'Приложение 4'!K91</f>
        <v>0</v>
      </c>
      <c r="D92" s="43">
        <f>'Приложение 5'!K91</f>
        <v>0</v>
      </c>
      <c r="E92" s="43">
        <f>'Приложение 2'!K91</f>
        <v>5785.9</v>
      </c>
      <c r="F92" s="43">
        <f>'Приложение 3'!V92</f>
        <v>43474.9</v>
      </c>
      <c r="G92" s="43">
        <f t="shared" si="1"/>
        <v>49260.8</v>
      </c>
    </row>
    <row r="93" spans="1:7" s="30" customFormat="1" ht="14.25" customHeight="1">
      <c r="A93" s="32">
        <v>85</v>
      </c>
      <c r="B93" s="66" t="s">
        <v>121</v>
      </c>
      <c r="C93" s="43">
        <f>'Приложение 4'!K92</f>
        <v>4.7</v>
      </c>
      <c r="D93" s="43">
        <f>'Приложение 5'!K92</f>
        <v>1</v>
      </c>
      <c r="E93" s="43">
        <f>'Приложение 2'!K92</f>
        <v>27697.5</v>
      </c>
      <c r="F93" s="43">
        <f>'Приложение 3'!V93</f>
        <v>382535</v>
      </c>
      <c r="G93" s="43">
        <f t="shared" si="1"/>
        <v>410238.2</v>
      </c>
    </row>
    <row r="94" spans="1:7" s="30" customFormat="1" ht="14.25" customHeight="1">
      <c r="A94" s="32">
        <v>86</v>
      </c>
      <c r="B94" s="66" t="s">
        <v>122</v>
      </c>
      <c r="C94" s="43">
        <f>'Приложение 4'!K93</f>
        <v>0</v>
      </c>
      <c r="D94" s="43">
        <f>'Приложение 5'!K93</f>
        <v>0</v>
      </c>
      <c r="E94" s="43">
        <f>'Приложение 2'!K93</f>
        <v>400</v>
      </c>
      <c r="F94" s="43">
        <f>'Приложение 3'!V94</f>
        <v>7819.1</v>
      </c>
      <c r="G94" s="43">
        <f t="shared" si="1"/>
        <v>8219.1</v>
      </c>
    </row>
    <row r="95" spans="1:7" ht="12.75">
      <c r="A95" s="33"/>
      <c r="B95" s="34" t="s">
        <v>88</v>
      </c>
      <c r="C95" s="35"/>
      <c r="D95" s="35"/>
      <c r="E95" s="35"/>
      <c r="F95" s="35"/>
      <c r="G95" s="36">
        <v>4170953.5</v>
      </c>
    </row>
    <row r="97" spans="6:7" ht="12.75">
      <c r="F97" s="61"/>
      <c r="G97" s="61"/>
    </row>
    <row r="98" ht="12.75">
      <c r="G98" s="61"/>
    </row>
    <row r="99" ht="12.75">
      <c r="G99" s="61"/>
    </row>
    <row r="100" ht="12.75">
      <c r="G100" s="63"/>
    </row>
    <row r="101" ht="12.75">
      <c r="G101" s="37"/>
    </row>
  </sheetData>
  <sheetProtection/>
  <mergeCells count="5">
    <mergeCell ref="A3:G3"/>
    <mergeCell ref="B1:G1"/>
    <mergeCell ref="C4:F4"/>
    <mergeCell ref="A4:A5"/>
    <mergeCell ref="B4:B5"/>
  </mergeCells>
  <printOptions/>
  <pageMargins left="0.98" right="0.59" top="0.79" bottom="0.79" header="0.51" footer="0.51"/>
  <pageSetup fitToHeight="0" fitToWidth="1" horizontalDpi="600" verticalDpi="600" orientation="landscape" paperSize="9" scale="64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selection activeCell="G8" sqref="G8:G93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4" width="8.00390625" style="0" customWidth="1"/>
    <col min="5" max="6" width="11.25390625" style="0" customWidth="1"/>
    <col min="7" max="7" width="6.75390625" style="0" customWidth="1"/>
    <col min="8" max="9" width="12.625" style="0" customWidth="1"/>
    <col min="10" max="10" width="20.25390625" style="0" customWidth="1"/>
    <col min="11" max="11" width="24.12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76</v>
      </c>
    </row>
    <row r="2" spans="1:11" ht="69.75" customHeight="1">
      <c r="A2" s="73" t="s">
        <v>129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6.25" customHeight="1">
      <c r="A3" s="74" t="s">
        <v>77</v>
      </c>
      <c r="B3" s="74" t="s">
        <v>2</v>
      </c>
      <c r="C3" s="74" t="s">
        <v>90</v>
      </c>
      <c r="D3" s="74" t="s">
        <v>91</v>
      </c>
      <c r="E3" s="77" t="s">
        <v>78</v>
      </c>
      <c r="F3" s="78"/>
      <c r="G3" s="78"/>
      <c r="H3" s="78"/>
      <c r="I3" s="79"/>
      <c r="J3" s="74" t="s">
        <v>123</v>
      </c>
      <c r="K3" s="74" t="s">
        <v>92</v>
      </c>
    </row>
    <row r="4" spans="1:11" ht="134.25" customHeight="1">
      <c r="A4" s="75"/>
      <c r="B4" s="75"/>
      <c r="C4" s="76"/>
      <c r="D4" s="76"/>
      <c r="E4" s="3" t="s">
        <v>130</v>
      </c>
      <c r="F4" s="3" t="s">
        <v>131</v>
      </c>
      <c r="G4" s="3" t="s">
        <v>93</v>
      </c>
      <c r="H4" s="3" t="s">
        <v>132</v>
      </c>
      <c r="I4" s="3" t="s">
        <v>133</v>
      </c>
      <c r="J4" s="76"/>
      <c r="K4" s="76"/>
    </row>
    <row r="5" spans="1:11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4.25" customHeight="1">
      <c r="A6" s="15"/>
      <c r="B6" s="16" t="s">
        <v>3</v>
      </c>
      <c r="C6" s="9">
        <f>SUM(C8:C93)</f>
        <v>375056</v>
      </c>
      <c r="D6" s="9"/>
      <c r="E6" s="9"/>
      <c r="F6" s="9"/>
      <c r="G6" s="9"/>
      <c r="H6" s="9"/>
      <c r="I6" s="9"/>
      <c r="J6" s="8">
        <f>SUM(J8:J93)</f>
        <v>106855432.197882</v>
      </c>
      <c r="K6" s="19">
        <f>SUM(K8:K93)</f>
        <v>7230550.6000000015</v>
      </c>
    </row>
    <row r="7" spans="1:11" ht="12" customHeight="1">
      <c r="A7" s="15"/>
      <c r="B7" s="16"/>
      <c r="C7" s="11"/>
      <c r="D7" s="11"/>
      <c r="E7" s="17"/>
      <c r="F7" s="17"/>
      <c r="G7" s="10"/>
      <c r="H7" s="10"/>
      <c r="I7" s="10"/>
      <c r="J7" s="10"/>
      <c r="K7" s="20"/>
    </row>
    <row r="8" spans="1:11" ht="14.25" customHeight="1">
      <c r="A8" s="15">
        <v>1</v>
      </c>
      <c r="B8" s="68" t="s">
        <v>112</v>
      </c>
      <c r="C8" s="12">
        <v>1728</v>
      </c>
      <c r="D8" s="12">
        <f>C8/12</f>
        <v>144</v>
      </c>
      <c r="E8" s="17">
        <v>16971.64</v>
      </c>
      <c r="F8" s="17">
        <f>E8*1.04</f>
        <v>17650.5056</v>
      </c>
      <c r="G8" s="29">
        <v>1</v>
      </c>
      <c r="H8" s="13">
        <f>E8*G8</f>
        <v>16971.64</v>
      </c>
      <c r="I8" s="17">
        <f>F8*G8</f>
        <v>17650.5056</v>
      </c>
      <c r="J8" s="17">
        <f>(D8*H8+D8*I8*11)*1.5/100</f>
        <v>456034.755456</v>
      </c>
      <c r="K8" s="21">
        <f>ROUND(((D8*H8+D8*I8*11+J8)/1000),1)</f>
        <v>30858.4</v>
      </c>
    </row>
    <row r="9" spans="1:11" ht="14.25" customHeight="1">
      <c r="A9" s="15">
        <v>2</v>
      </c>
      <c r="B9" s="68" t="s">
        <v>55</v>
      </c>
      <c r="C9" s="12">
        <v>1212</v>
      </c>
      <c r="D9" s="12">
        <f aca="true" t="shared" si="0" ref="D9:D67">C9/12</f>
        <v>101</v>
      </c>
      <c r="E9" s="17">
        <v>16971.64</v>
      </c>
      <c r="F9" s="17">
        <f aca="true" t="shared" si="1" ref="F9:F67">E9*1.04</f>
        <v>17650.5056</v>
      </c>
      <c r="G9" s="29">
        <v>1.4</v>
      </c>
      <c r="H9" s="13">
        <f aca="true" t="shared" si="2" ref="H9:H67">E9*G9</f>
        <v>23760.296</v>
      </c>
      <c r="I9" s="17">
        <f aca="true" t="shared" si="3" ref="I9:I67">F9*G9</f>
        <v>24710.70784</v>
      </c>
      <c r="J9" s="17">
        <f aca="true" t="shared" si="4" ref="J9:J67">(D9*H9+D9*I9*11)*1.5/100</f>
        <v>447800.79459360003</v>
      </c>
      <c r="K9" s="21">
        <f aca="true" t="shared" si="5" ref="K9:K67">ROUND(((D9*H9+D9*I9*11+J9)/1000),1)</f>
        <v>30301.2</v>
      </c>
    </row>
    <row r="10" spans="1:11" ht="14.25" customHeight="1">
      <c r="A10" s="15">
        <v>3</v>
      </c>
      <c r="B10" s="68" t="s">
        <v>39</v>
      </c>
      <c r="C10" s="12">
        <v>9728</v>
      </c>
      <c r="D10" s="12">
        <f t="shared" si="0"/>
        <v>810.6666666666666</v>
      </c>
      <c r="E10" s="17">
        <v>16971.64</v>
      </c>
      <c r="F10" s="17">
        <f t="shared" si="1"/>
        <v>17650.5056</v>
      </c>
      <c r="G10" s="29">
        <v>1.15</v>
      </c>
      <c r="H10" s="13">
        <f t="shared" si="2"/>
        <v>19517.386</v>
      </c>
      <c r="I10" s="17">
        <f t="shared" si="3"/>
        <v>20298.081439999998</v>
      </c>
      <c r="J10" s="17">
        <f t="shared" si="4"/>
        <v>2952402.7871744</v>
      </c>
      <c r="K10" s="21">
        <f t="shared" si="5"/>
        <v>199779.3</v>
      </c>
    </row>
    <row r="11" spans="1:11" ht="14.25" customHeight="1">
      <c r="A11" s="15">
        <v>4</v>
      </c>
      <c r="B11" s="68" t="s">
        <v>56</v>
      </c>
      <c r="C11" s="12">
        <v>4386</v>
      </c>
      <c r="D11" s="12">
        <f t="shared" si="0"/>
        <v>365.5</v>
      </c>
      <c r="E11" s="17">
        <v>16971.64</v>
      </c>
      <c r="F11" s="17">
        <f t="shared" si="1"/>
        <v>17650.5056</v>
      </c>
      <c r="G11" s="29">
        <v>1.21</v>
      </c>
      <c r="H11" s="13">
        <f t="shared" si="2"/>
        <v>20535.6844</v>
      </c>
      <c r="I11" s="17">
        <f t="shared" si="3"/>
        <v>21357.111776</v>
      </c>
      <c r="J11" s="17">
        <f t="shared" si="4"/>
        <v>1400580.9081541202</v>
      </c>
      <c r="K11" s="21">
        <f t="shared" si="5"/>
        <v>94772.6</v>
      </c>
    </row>
    <row r="12" spans="1:11" ht="14.25" customHeight="1">
      <c r="A12" s="15">
        <v>5</v>
      </c>
      <c r="B12" s="68" t="s">
        <v>30</v>
      </c>
      <c r="C12" s="12">
        <v>32420</v>
      </c>
      <c r="D12" s="12">
        <f t="shared" si="0"/>
        <v>2701.6666666666665</v>
      </c>
      <c r="E12" s="17">
        <v>16971.64</v>
      </c>
      <c r="F12" s="17">
        <f t="shared" si="1"/>
        <v>17650.5056</v>
      </c>
      <c r="G12" s="29">
        <v>1</v>
      </c>
      <c r="H12" s="13">
        <f t="shared" si="2"/>
        <v>16971.64</v>
      </c>
      <c r="I12" s="17">
        <f t="shared" si="3"/>
        <v>17650.5056</v>
      </c>
      <c r="J12" s="17">
        <f t="shared" si="4"/>
        <v>8555929.844840001</v>
      </c>
      <c r="K12" s="21">
        <f t="shared" si="5"/>
        <v>578951.3</v>
      </c>
    </row>
    <row r="13" spans="1:11" ht="14.25" customHeight="1">
      <c r="A13" s="15">
        <v>6</v>
      </c>
      <c r="B13" s="68" t="s">
        <v>31</v>
      </c>
      <c r="C13" s="12">
        <v>9870</v>
      </c>
      <c r="D13" s="12">
        <f t="shared" si="0"/>
        <v>822.5</v>
      </c>
      <c r="E13" s="17">
        <v>16971.64</v>
      </c>
      <c r="F13" s="17">
        <f t="shared" si="1"/>
        <v>17650.5056</v>
      </c>
      <c r="G13" s="29">
        <v>1</v>
      </c>
      <c r="H13" s="13">
        <f t="shared" si="2"/>
        <v>16971.64</v>
      </c>
      <c r="I13" s="17">
        <f t="shared" si="3"/>
        <v>17650.5056</v>
      </c>
      <c r="J13" s="17">
        <f t="shared" si="4"/>
        <v>2604781.8497400004</v>
      </c>
      <c r="K13" s="21">
        <f t="shared" si="5"/>
        <v>176256.9</v>
      </c>
    </row>
    <row r="14" spans="1:11" ht="14.25" customHeight="1">
      <c r="A14" s="15">
        <v>7</v>
      </c>
      <c r="B14" s="68" t="s">
        <v>113</v>
      </c>
      <c r="C14" s="12">
        <v>5210</v>
      </c>
      <c r="D14" s="12">
        <f t="shared" si="0"/>
        <v>434.1666666666667</v>
      </c>
      <c r="E14" s="17">
        <v>16971.64</v>
      </c>
      <c r="F14" s="17">
        <f t="shared" si="1"/>
        <v>17650.5056</v>
      </c>
      <c r="G14" s="29">
        <v>1</v>
      </c>
      <c r="H14" s="13">
        <f t="shared" si="2"/>
        <v>16971.64</v>
      </c>
      <c r="I14" s="17">
        <f t="shared" si="3"/>
        <v>17650.5056</v>
      </c>
      <c r="J14" s="17">
        <f t="shared" si="4"/>
        <v>1374965.9004199998</v>
      </c>
      <c r="K14" s="21">
        <f t="shared" si="5"/>
        <v>93039.4</v>
      </c>
    </row>
    <row r="15" spans="1:11" ht="14.25" customHeight="1">
      <c r="A15" s="15">
        <v>8</v>
      </c>
      <c r="B15" s="68" t="s">
        <v>34</v>
      </c>
      <c r="C15" s="12">
        <v>938</v>
      </c>
      <c r="D15" s="12">
        <f t="shared" si="0"/>
        <v>78.16666666666667</v>
      </c>
      <c r="E15" s="17">
        <v>16971.64</v>
      </c>
      <c r="F15" s="17">
        <f t="shared" si="1"/>
        <v>17650.5056</v>
      </c>
      <c r="G15" s="29">
        <v>1.2</v>
      </c>
      <c r="H15" s="13">
        <f t="shared" si="2"/>
        <v>20365.967999999997</v>
      </c>
      <c r="I15" s="17">
        <f t="shared" si="3"/>
        <v>21180.60672</v>
      </c>
      <c r="J15" s="17">
        <f t="shared" si="4"/>
        <v>297055.9726512</v>
      </c>
      <c r="K15" s="21">
        <f t="shared" si="5"/>
        <v>20100.8</v>
      </c>
    </row>
    <row r="16" spans="1:11" ht="14.25" customHeight="1">
      <c r="A16" s="15">
        <v>9</v>
      </c>
      <c r="B16" s="68" t="s">
        <v>114</v>
      </c>
      <c r="C16" s="12">
        <v>2064</v>
      </c>
      <c r="D16" s="12">
        <f t="shared" si="0"/>
        <v>172</v>
      </c>
      <c r="E16" s="17">
        <v>16971.64</v>
      </c>
      <c r="F16" s="17">
        <f t="shared" si="1"/>
        <v>17650.5056</v>
      </c>
      <c r="G16" s="29">
        <v>1</v>
      </c>
      <c r="H16" s="13">
        <f t="shared" si="2"/>
        <v>16971.64</v>
      </c>
      <c r="I16" s="17">
        <f t="shared" si="3"/>
        <v>17650.5056</v>
      </c>
      <c r="J16" s="17">
        <f t="shared" si="4"/>
        <v>544708.180128</v>
      </c>
      <c r="K16" s="21">
        <f t="shared" si="5"/>
        <v>36858.6</v>
      </c>
    </row>
    <row r="17" spans="1:11" ht="14.25" customHeight="1">
      <c r="A17" s="15">
        <v>10</v>
      </c>
      <c r="B17" s="68" t="s">
        <v>21</v>
      </c>
      <c r="C17" s="12">
        <v>1014</v>
      </c>
      <c r="D17" s="12">
        <f t="shared" si="0"/>
        <v>84.5</v>
      </c>
      <c r="E17" s="17">
        <v>16971.64</v>
      </c>
      <c r="F17" s="17">
        <f t="shared" si="1"/>
        <v>17650.5056</v>
      </c>
      <c r="G17" s="29">
        <v>1.208</v>
      </c>
      <c r="H17" s="13">
        <f t="shared" si="2"/>
        <v>20501.74112</v>
      </c>
      <c r="I17" s="17">
        <f t="shared" si="3"/>
        <v>21321.8107648</v>
      </c>
      <c r="J17" s="17">
        <f t="shared" si="4"/>
        <v>323265.30345782393</v>
      </c>
      <c r="K17" s="21">
        <f t="shared" si="5"/>
        <v>21874.3</v>
      </c>
    </row>
    <row r="18" spans="1:11" ht="14.25" customHeight="1">
      <c r="A18" s="15">
        <v>11</v>
      </c>
      <c r="B18" s="68" t="s">
        <v>22</v>
      </c>
      <c r="C18" s="12">
        <v>1260</v>
      </c>
      <c r="D18" s="12">
        <f t="shared" si="0"/>
        <v>105</v>
      </c>
      <c r="E18" s="17">
        <v>16971.64</v>
      </c>
      <c r="F18" s="17">
        <f t="shared" si="1"/>
        <v>17650.5056</v>
      </c>
      <c r="G18" s="29">
        <v>1.3</v>
      </c>
      <c r="H18" s="13">
        <f t="shared" si="2"/>
        <v>22063.132</v>
      </c>
      <c r="I18" s="17">
        <f t="shared" si="3"/>
        <v>22945.657280000003</v>
      </c>
      <c r="J18" s="17">
        <f t="shared" si="4"/>
        <v>432282.9452760001</v>
      </c>
      <c r="K18" s="21">
        <f t="shared" si="5"/>
        <v>29251.1</v>
      </c>
    </row>
    <row r="19" spans="1:11" ht="14.25" customHeight="1">
      <c r="A19" s="15">
        <v>12</v>
      </c>
      <c r="B19" s="68" t="s">
        <v>85</v>
      </c>
      <c r="C19" s="12">
        <v>6740</v>
      </c>
      <c r="D19" s="12">
        <f t="shared" si="0"/>
        <v>561.6666666666666</v>
      </c>
      <c r="E19" s="17">
        <v>16971.64</v>
      </c>
      <c r="F19" s="17">
        <f t="shared" si="1"/>
        <v>17650.5056</v>
      </c>
      <c r="G19" s="29">
        <v>1</v>
      </c>
      <c r="H19" s="13">
        <f t="shared" si="2"/>
        <v>16971.64</v>
      </c>
      <c r="I19" s="17">
        <f t="shared" si="3"/>
        <v>17650.5056</v>
      </c>
      <c r="J19" s="17">
        <f t="shared" si="4"/>
        <v>1778746.6734799999</v>
      </c>
      <c r="K19" s="21">
        <f t="shared" si="5"/>
        <v>120361.9</v>
      </c>
    </row>
    <row r="20" spans="1:11" ht="14.25" customHeight="1">
      <c r="A20" s="15">
        <v>13</v>
      </c>
      <c r="B20" s="68" t="s">
        <v>40</v>
      </c>
      <c r="C20" s="12">
        <v>1682</v>
      </c>
      <c r="D20" s="12">
        <f t="shared" si="0"/>
        <v>140.16666666666666</v>
      </c>
      <c r="E20" s="17">
        <v>16971.64</v>
      </c>
      <c r="F20" s="17">
        <f t="shared" si="1"/>
        <v>17650.5056</v>
      </c>
      <c r="G20" s="29">
        <v>1</v>
      </c>
      <c r="H20" s="13">
        <f t="shared" si="2"/>
        <v>16971.64</v>
      </c>
      <c r="I20" s="17">
        <f t="shared" si="3"/>
        <v>17650.5056</v>
      </c>
      <c r="J20" s="17">
        <f t="shared" si="4"/>
        <v>443894.94136399997</v>
      </c>
      <c r="K20" s="21">
        <f t="shared" si="5"/>
        <v>30036.9</v>
      </c>
    </row>
    <row r="21" spans="1:11" ht="14.25" customHeight="1">
      <c r="A21" s="15">
        <v>14</v>
      </c>
      <c r="B21" s="68" t="s">
        <v>41</v>
      </c>
      <c r="C21" s="12">
        <v>1008</v>
      </c>
      <c r="D21" s="12">
        <f t="shared" si="0"/>
        <v>84</v>
      </c>
      <c r="E21" s="17">
        <v>16971.64</v>
      </c>
      <c r="F21" s="17">
        <f t="shared" si="1"/>
        <v>17650.5056</v>
      </c>
      <c r="G21" s="29">
        <v>1</v>
      </c>
      <c r="H21" s="13">
        <f t="shared" si="2"/>
        <v>16971.64</v>
      </c>
      <c r="I21" s="17">
        <f t="shared" si="3"/>
        <v>17650.5056</v>
      </c>
      <c r="J21" s="17">
        <f t="shared" si="4"/>
        <v>266020.274016</v>
      </c>
      <c r="K21" s="21">
        <f t="shared" si="5"/>
        <v>18000.7</v>
      </c>
    </row>
    <row r="22" spans="1:11" ht="14.25" customHeight="1">
      <c r="A22" s="15">
        <v>15</v>
      </c>
      <c r="B22" s="68" t="s">
        <v>67</v>
      </c>
      <c r="C22" s="12">
        <v>3476</v>
      </c>
      <c r="D22" s="12">
        <f t="shared" si="0"/>
        <v>289.6666666666667</v>
      </c>
      <c r="E22" s="17">
        <v>16971.64</v>
      </c>
      <c r="F22" s="17">
        <f t="shared" si="1"/>
        <v>17650.5056</v>
      </c>
      <c r="G22" s="29">
        <v>1.47</v>
      </c>
      <c r="H22" s="13">
        <f t="shared" si="2"/>
        <v>24948.3108</v>
      </c>
      <c r="I22" s="17">
        <f t="shared" si="3"/>
        <v>25946.243232</v>
      </c>
      <c r="J22" s="17">
        <f t="shared" si="4"/>
        <v>1348501.1056994402</v>
      </c>
      <c r="K22" s="21">
        <f t="shared" si="5"/>
        <v>91248.6</v>
      </c>
    </row>
    <row r="23" spans="1:11" ht="14.25" customHeight="1">
      <c r="A23" s="15">
        <v>16</v>
      </c>
      <c r="B23" s="68" t="s">
        <v>115</v>
      </c>
      <c r="C23" s="12">
        <v>3314</v>
      </c>
      <c r="D23" s="12">
        <f t="shared" si="0"/>
        <v>276.1666666666667</v>
      </c>
      <c r="E23" s="17">
        <v>16971.64</v>
      </c>
      <c r="F23" s="17">
        <f t="shared" si="1"/>
        <v>17650.5056</v>
      </c>
      <c r="G23" s="29">
        <v>1</v>
      </c>
      <c r="H23" s="13">
        <f t="shared" si="2"/>
        <v>16971.64</v>
      </c>
      <c r="I23" s="17">
        <f t="shared" si="3"/>
        <v>17650.5056</v>
      </c>
      <c r="J23" s="17">
        <f t="shared" si="4"/>
        <v>874594.432628</v>
      </c>
      <c r="K23" s="21">
        <f t="shared" si="5"/>
        <v>59180.9</v>
      </c>
    </row>
    <row r="24" spans="1:11" ht="14.25" customHeight="1">
      <c r="A24" s="15">
        <v>17</v>
      </c>
      <c r="B24" s="68" t="s">
        <v>116</v>
      </c>
      <c r="C24" s="12">
        <v>6116</v>
      </c>
      <c r="D24" s="12">
        <f t="shared" si="0"/>
        <v>509.6666666666667</v>
      </c>
      <c r="E24" s="17">
        <v>16971.64</v>
      </c>
      <c r="F24" s="17">
        <f t="shared" si="1"/>
        <v>17650.5056</v>
      </c>
      <c r="G24" s="29">
        <v>1</v>
      </c>
      <c r="H24" s="13">
        <f t="shared" si="2"/>
        <v>16971.64</v>
      </c>
      <c r="I24" s="17">
        <f t="shared" si="3"/>
        <v>17650.5056</v>
      </c>
      <c r="J24" s="17">
        <f t="shared" si="4"/>
        <v>1614067.456232</v>
      </c>
      <c r="K24" s="21">
        <f t="shared" si="5"/>
        <v>109218.6</v>
      </c>
    </row>
    <row r="25" spans="1:11" ht="14.25" customHeight="1">
      <c r="A25" s="15">
        <v>18</v>
      </c>
      <c r="B25" s="68" t="s">
        <v>57</v>
      </c>
      <c r="C25" s="12">
        <v>3558</v>
      </c>
      <c r="D25" s="12">
        <f t="shared" si="0"/>
        <v>296.5</v>
      </c>
      <c r="E25" s="17">
        <v>16971.64</v>
      </c>
      <c r="F25" s="17">
        <f t="shared" si="1"/>
        <v>17650.5056</v>
      </c>
      <c r="G25" s="29">
        <v>1.4</v>
      </c>
      <c r="H25" s="13">
        <f t="shared" si="2"/>
        <v>23760.296</v>
      </c>
      <c r="I25" s="17">
        <f t="shared" si="3"/>
        <v>24710.70784</v>
      </c>
      <c r="J25" s="17">
        <f t="shared" si="4"/>
        <v>1314583.5207624</v>
      </c>
      <c r="K25" s="21">
        <f t="shared" si="5"/>
        <v>88953.5</v>
      </c>
    </row>
    <row r="26" spans="1:11" ht="14.25" customHeight="1">
      <c r="A26" s="15">
        <v>19</v>
      </c>
      <c r="B26" s="68" t="s">
        <v>42</v>
      </c>
      <c r="C26" s="12">
        <v>2712</v>
      </c>
      <c r="D26" s="12">
        <f t="shared" si="0"/>
        <v>226</v>
      </c>
      <c r="E26" s="17">
        <v>16971.64</v>
      </c>
      <c r="F26" s="17">
        <f t="shared" si="1"/>
        <v>17650.5056</v>
      </c>
      <c r="G26" s="29">
        <v>1.15</v>
      </c>
      <c r="H26" s="13">
        <f t="shared" si="2"/>
        <v>19517.386</v>
      </c>
      <c r="I26" s="17">
        <f t="shared" si="3"/>
        <v>20298.081439999998</v>
      </c>
      <c r="J26" s="17">
        <f t="shared" si="4"/>
        <v>823079.3954376</v>
      </c>
      <c r="K26" s="21">
        <f t="shared" si="5"/>
        <v>55695</v>
      </c>
    </row>
    <row r="27" spans="1:11" ht="14.25" customHeight="1">
      <c r="A27" s="15">
        <v>20</v>
      </c>
      <c r="B27" s="68" t="s">
        <v>58</v>
      </c>
      <c r="C27" s="12">
        <v>1778</v>
      </c>
      <c r="D27" s="12">
        <f t="shared" si="0"/>
        <v>148.16666666666666</v>
      </c>
      <c r="E27" s="17">
        <v>16971.64</v>
      </c>
      <c r="F27" s="17">
        <f t="shared" si="1"/>
        <v>17650.5056</v>
      </c>
      <c r="G27" s="29">
        <v>1.3</v>
      </c>
      <c r="H27" s="13">
        <f t="shared" si="2"/>
        <v>22063.132</v>
      </c>
      <c r="I27" s="17">
        <f t="shared" si="3"/>
        <v>22945.657280000003</v>
      </c>
      <c r="J27" s="17">
        <f t="shared" si="4"/>
        <v>609999.2672228001</v>
      </c>
      <c r="K27" s="21">
        <f t="shared" si="5"/>
        <v>41276.6</v>
      </c>
    </row>
    <row r="28" spans="1:11" ht="14.25" customHeight="1">
      <c r="A28" s="15">
        <v>21</v>
      </c>
      <c r="B28" s="68" t="s">
        <v>32</v>
      </c>
      <c r="C28" s="12">
        <v>33010</v>
      </c>
      <c r="D28" s="12">
        <f t="shared" si="0"/>
        <v>2750.8333333333335</v>
      </c>
      <c r="E28" s="17">
        <v>16971.64</v>
      </c>
      <c r="F28" s="17">
        <f t="shared" si="1"/>
        <v>17650.5056</v>
      </c>
      <c r="G28" s="29">
        <v>1</v>
      </c>
      <c r="H28" s="13">
        <f t="shared" si="2"/>
        <v>16971.64</v>
      </c>
      <c r="I28" s="17">
        <f t="shared" si="3"/>
        <v>17650.5056</v>
      </c>
      <c r="J28" s="17">
        <f t="shared" si="4"/>
        <v>8711636.15602</v>
      </c>
      <c r="K28" s="21">
        <f t="shared" si="5"/>
        <v>589487.4</v>
      </c>
    </row>
    <row r="29" spans="1:11" ht="14.25" customHeight="1">
      <c r="A29" s="15">
        <v>22</v>
      </c>
      <c r="B29" s="68" t="s">
        <v>117</v>
      </c>
      <c r="C29" s="12">
        <v>3018</v>
      </c>
      <c r="D29" s="12">
        <f t="shared" si="0"/>
        <v>251.5</v>
      </c>
      <c r="E29" s="17">
        <v>16971.64</v>
      </c>
      <c r="F29" s="17">
        <f t="shared" si="1"/>
        <v>17650.5056</v>
      </c>
      <c r="G29" s="29">
        <v>1</v>
      </c>
      <c r="H29" s="13">
        <f t="shared" si="2"/>
        <v>16971.64</v>
      </c>
      <c r="I29" s="17">
        <f t="shared" si="3"/>
        <v>17650.5056</v>
      </c>
      <c r="J29" s="17">
        <f t="shared" si="4"/>
        <v>796477.3680359999</v>
      </c>
      <c r="K29" s="21">
        <f t="shared" si="5"/>
        <v>53895</v>
      </c>
    </row>
    <row r="30" spans="1:11" ht="14.25" customHeight="1">
      <c r="A30" s="15">
        <v>23</v>
      </c>
      <c r="B30" s="68" t="s">
        <v>59</v>
      </c>
      <c r="C30" s="12">
        <v>6578</v>
      </c>
      <c r="D30" s="12">
        <f t="shared" si="0"/>
        <v>548.1666666666666</v>
      </c>
      <c r="E30" s="17">
        <v>16971.64</v>
      </c>
      <c r="F30" s="17">
        <f t="shared" si="1"/>
        <v>17650.5056</v>
      </c>
      <c r="G30" s="29">
        <v>1.175</v>
      </c>
      <c r="H30" s="13">
        <f t="shared" si="2"/>
        <v>19941.677</v>
      </c>
      <c r="I30" s="17">
        <f t="shared" si="3"/>
        <v>20739.344080000003</v>
      </c>
      <c r="J30" s="17">
        <f t="shared" si="4"/>
        <v>2039792.2628082999</v>
      </c>
      <c r="K30" s="21">
        <f t="shared" si="5"/>
        <v>138025.9</v>
      </c>
    </row>
    <row r="31" spans="1:11" ht="14.25" customHeight="1">
      <c r="A31" s="15">
        <v>24</v>
      </c>
      <c r="B31" s="68" t="s">
        <v>66</v>
      </c>
      <c r="C31" s="12">
        <v>3794</v>
      </c>
      <c r="D31" s="12">
        <f t="shared" si="0"/>
        <v>316.1666666666667</v>
      </c>
      <c r="E31" s="17">
        <v>16971.64</v>
      </c>
      <c r="F31" s="17">
        <f t="shared" si="1"/>
        <v>17650.5056</v>
      </c>
      <c r="G31" s="29">
        <v>1.24</v>
      </c>
      <c r="H31" s="13">
        <f t="shared" si="2"/>
        <v>21044.833599999998</v>
      </c>
      <c r="I31" s="17">
        <f t="shared" si="3"/>
        <v>21886.626944</v>
      </c>
      <c r="J31" s="17">
        <f t="shared" si="4"/>
        <v>1241575.7344491198</v>
      </c>
      <c r="K31" s="21">
        <f t="shared" si="5"/>
        <v>84013.3</v>
      </c>
    </row>
    <row r="32" spans="1:11" ht="14.25" customHeight="1">
      <c r="A32" s="15">
        <v>25</v>
      </c>
      <c r="B32" s="68" t="s">
        <v>71</v>
      </c>
      <c r="C32" s="12">
        <v>578</v>
      </c>
      <c r="D32" s="12">
        <f t="shared" si="0"/>
        <v>48.166666666666664</v>
      </c>
      <c r="E32" s="17">
        <v>16971.64</v>
      </c>
      <c r="F32" s="17">
        <f t="shared" si="1"/>
        <v>17650.5056</v>
      </c>
      <c r="G32" s="29">
        <v>1.6</v>
      </c>
      <c r="H32" s="13">
        <f t="shared" si="2"/>
        <v>27154.624</v>
      </c>
      <c r="I32" s="17">
        <f t="shared" si="3"/>
        <v>28240.808960000002</v>
      </c>
      <c r="J32" s="17">
        <f t="shared" si="4"/>
        <v>244063.0450496</v>
      </c>
      <c r="K32" s="21">
        <f t="shared" si="5"/>
        <v>16514.9</v>
      </c>
    </row>
    <row r="33" spans="1:11" ht="14.25" customHeight="1">
      <c r="A33" s="15">
        <v>26</v>
      </c>
      <c r="B33" s="68" t="s">
        <v>35</v>
      </c>
      <c r="C33" s="12">
        <v>18284</v>
      </c>
      <c r="D33" s="12">
        <f t="shared" si="0"/>
        <v>1523.6666666666667</v>
      </c>
      <c r="E33" s="17">
        <v>16971.64</v>
      </c>
      <c r="F33" s="17">
        <f t="shared" si="1"/>
        <v>17650.5056</v>
      </c>
      <c r="G33" s="29">
        <v>1</v>
      </c>
      <c r="H33" s="13">
        <f t="shared" si="2"/>
        <v>16971.64</v>
      </c>
      <c r="I33" s="17">
        <f t="shared" si="3"/>
        <v>17650.5056</v>
      </c>
      <c r="J33" s="17">
        <f t="shared" si="4"/>
        <v>4825312.192568</v>
      </c>
      <c r="K33" s="21">
        <f t="shared" si="5"/>
        <v>326512.8</v>
      </c>
    </row>
    <row r="34" spans="1:11" ht="14.25" customHeight="1">
      <c r="A34" s="15">
        <v>27</v>
      </c>
      <c r="B34" s="68" t="s">
        <v>60</v>
      </c>
      <c r="C34" s="12">
        <v>7324</v>
      </c>
      <c r="D34" s="12">
        <f t="shared" si="0"/>
        <v>610.3333333333334</v>
      </c>
      <c r="E34" s="17">
        <v>16971.64</v>
      </c>
      <c r="F34" s="17">
        <f t="shared" si="1"/>
        <v>17650.5056</v>
      </c>
      <c r="G34" s="29">
        <v>1.25</v>
      </c>
      <c r="H34" s="13">
        <f t="shared" si="2"/>
        <v>21214.55</v>
      </c>
      <c r="I34" s="17">
        <f t="shared" si="3"/>
        <v>22063.132</v>
      </c>
      <c r="J34" s="17">
        <f t="shared" si="4"/>
        <v>2416086.91331</v>
      </c>
      <c r="K34" s="21">
        <f t="shared" si="5"/>
        <v>163488.5</v>
      </c>
    </row>
    <row r="35" spans="1:11" ht="14.25" customHeight="1">
      <c r="A35" s="15">
        <v>28</v>
      </c>
      <c r="B35" s="68" t="s">
        <v>47</v>
      </c>
      <c r="C35" s="12">
        <v>6396</v>
      </c>
      <c r="D35" s="12">
        <f t="shared" si="0"/>
        <v>533</v>
      </c>
      <c r="E35" s="17">
        <v>16971.64</v>
      </c>
      <c r="F35" s="17">
        <f t="shared" si="1"/>
        <v>17650.5056</v>
      </c>
      <c r="G35" s="29">
        <v>1.15</v>
      </c>
      <c r="H35" s="13">
        <f t="shared" si="2"/>
        <v>19517.386</v>
      </c>
      <c r="I35" s="17">
        <f t="shared" si="3"/>
        <v>20298.081439999998</v>
      </c>
      <c r="J35" s="17">
        <f t="shared" si="4"/>
        <v>1941156.2733108</v>
      </c>
      <c r="K35" s="21">
        <f t="shared" si="5"/>
        <v>131351.6</v>
      </c>
    </row>
    <row r="36" spans="1:11" ht="14.25" customHeight="1">
      <c r="A36" s="15">
        <v>29</v>
      </c>
      <c r="B36" s="68" t="s">
        <v>68</v>
      </c>
      <c r="C36" s="12">
        <v>4390</v>
      </c>
      <c r="D36" s="12">
        <f t="shared" si="0"/>
        <v>365.8333333333333</v>
      </c>
      <c r="E36" s="17">
        <v>16971.64</v>
      </c>
      <c r="F36" s="17">
        <f t="shared" si="1"/>
        <v>17650.5056</v>
      </c>
      <c r="G36" s="29">
        <v>1.2</v>
      </c>
      <c r="H36" s="13">
        <f t="shared" si="2"/>
        <v>20365.967999999997</v>
      </c>
      <c r="I36" s="17">
        <f t="shared" si="3"/>
        <v>21180.60672</v>
      </c>
      <c r="J36" s="17">
        <f t="shared" si="4"/>
        <v>1390272.622536</v>
      </c>
      <c r="K36" s="21">
        <f t="shared" si="5"/>
        <v>94075.1</v>
      </c>
    </row>
    <row r="37" spans="1:11" ht="14.25" customHeight="1">
      <c r="A37" s="15">
        <v>30</v>
      </c>
      <c r="B37" s="68" t="s">
        <v>33</v>
      </c>
      <c r="C37" s="12">
        <v>11424</v>
      </c>
      <c r="D37" s="12">
        <f t="shared" si="0"/>
        <v>952</v>
      </c>
      <c r="E37" s="17">
        <v>16971.64</v>
      </c>
      <c r="F37" s="17">
        <f t="shared" si="1"/>
        <v>17650.5056</v>
      </c>
      <c r="G37" s="29">
        <v>1</v>
      </c>
      <c r="H37" s="13">
        <f t="shared" si="2"/>
        <v>16971.64</v>
      </c>
      <c r="I37" s="17">
        <f t="shared" si="3"/>
        <v>17650.5056</v>
      </c>
      <c r="J37" s="17">
        <f t="shared" si="4"/>
        <v>3014896.438848</v>
      </c>
      <c r="K37" s="21">
        <f t="shared" si="5"/>
        <v>204008</v>
      </c>
    </row>
    <row r="38" spans="1:11" ht="14.25" customHeight="1">
      <c r="A38" s="15">
        <v>31</v>
      </c>
      <c r="B38" s="68" t="s">
        <v>69</v>
      </c>
      <c r="C38" s="12">
        <v>3156</v>
      </c>
      <c r="D38" s="12">
        <f t="shared" si="0"/>
        <v>263</v>
      </c>
      <c r="E38" s="17">
        <v>16971.64</v>
      </c>
      <c r="F38" s="17">
        <f t="shared" si="1"/>
        <v>17650.5056</v>
      </c>
      <c r="G38" s="29">
        <v>1.27</v>
      </c>
      <c r="H38" s="13">
        <f t="shared" si="2"/>
        <v>21553.982799999998</v>
      </c>
      <c r="I38" s="17">
        <f t="shared" si="3"/>
        <v>22416.142112</v>
      </c>
      <c r="J38" s="17">
        <f t="shared" si="4"/>
        <v>1057778.94909624</v>
      </c>
      <c r="K38" s="21">
        <f t="shared" si="5"/>
        <v>71576.4</v>
      </c>
    </row>
    <row r="39" spans="1:11" ht="14.25" customHeight="1">
      <c r="A39" s="15">
        <v>32</v>
      </c>
      <c r="B39" s="68" t="s">
        <v>70</v>
      </c>
      <c r="C39" s="12">
        <v>2418</v>
      </c>
      <c r="D39" s="12">
        <f t="shared" si="0"/>
        <v>201.5</v>
      </c>
      <c r="E39" s="17">
        <v>16971.64</v>
      </c>
      <c r="F39" s="17">
        <f t="shared" si="1"/>
        <v>17650.5056</v>
      </c>
      <c r="G39" s="29">
        <v>1.3</v>
      </c>
      <c r="H39" s="13">
        <f t="shared" si="2"/>
        <v>22063.132</v>
      </c>
      <c r="I39" s="17">
        <f t="shared" si="3"/>
        <v>22945.657280000003</v>
      </c>
      <c r="J39" s="17">
        <f t="shared" si="4"/>
        <v>829571.5568868002</v>
      </c>
      <c r="K39" s="21">
        <f t="shared" si="5"/>
        <v>56134.3</v>
      </c>
    </row>
    <row r="40" spans="1:11" ht="14.25" customHeight="1">
      <c r="A40" s="15">
        <v>33</v>
      </c>
      <c r="B40" s="68" t="s">
        <v>23</v>
      </c>
      <c r="C40" s="12">
        <v>1230</v>
      </c>
      <c r="D40" s="12">
        <f t="shared" si="0"/>
        <v>102.5</v>
      </c>
      <c r="E40" s="17">
        <v>16971.64</v>
      </c>
      <c r="F40" s="17">
        <f t="shared" si="1"/>
        <v>17650.5056</v>
      </c>
      <c r="G40" s="29">
        <v>1.227</v>
      </c>
      <c r="H40" s="13">
        <f t="shared" si="2"/>
        <v>20824.20228</v>
      </c>
      <c r="I40" s="17">
        <f t="shared" si="3"/>
        <v>21657.1703712</v>
      </c>
      <c r="J40" s="17">
        <f t="shared" si="4"/>
        <v>398294.10490842</v>
      </c>
      <c r="K40" s="21">
        <f t="shared" si="5"/>
        <v>26951.2</v>
      </c>
    </row>
    <row r="41" spans="1:11" ht="14.25" customHeight="1">
      <c r="A41" s="15">
        <v>34</v>
      </c>
      <c r="B41" s="68" t="s">
        <v>36</v>
      </c>
      <c r="C41" s="12">
        <v>3534</v>
      </c>
      <c r="D41" s="12">
        <f t="shared" si="0"/>
        <v>294.5</v>
      </c>
      <c r="E41" s="17">
        <v>16971.64</v>
      </c>
      <c r="F41" s="17">
        <f t="shared" si="1"/>
        <v>17650.5056</v>
      </c>
      <c r="G41" s="29">
        <v>1</v>
      </c>
      <c r="H41" s="13">
        <f t="shared" si="2"/>
        <v>16971.64</v>
      </c>
      <c r="I41" s="17">
        <f t="shared" si="3"/>
        <v>17650.5056</v>
      </c>
      <c r="J41" s="17">
        <f t="shared" si="4"/>
        <v>932654.4130679999</v>
      </c>
      <c r="K41" s="21">
        <f t="shared" si="5"/>
        <v>63109.6</v>
      </c>
    </row>
    <row r="42" spans="1:11" ht="14.25" customHeight="1">
      <c r="A42" s="15">
        <v>35</v>
      </c>
      <c r="B42" s="68" t="s">
        <v>4</v>
      </c>
      <c r="C42" s="12">
        <v>2070</v>
      </c>
      <c r="D42" s="12">
        <f t="shared" si="0"/>
        <v>172.5</v>
      </c>
      <c r="E42" s="17">
        <v>16971.64</v>
      </c>
      <c r="F42" s="17">
        <f t="shared" si="1"/>
        <v>17650.5056</v>
      </c>
      <c r="G42" s="29">
        <v>1</v>
      </c>
      <c r="H42" s="13">
        <f t="shared" si="2"/>
        <v>16971.64</v>
      </c>
      <c r="I42" s="17">
        <f t="shared" si="3"/>
        <v>17650.5056</v>
      </c>
      <c r="J42" s="17">
        <f t="shared" si="4"/>
        <v>546291.6341400001</v>
      </c>
      <c r="K42" s="21">
        <f t="shared" si="5"/>
        <v>36965.7</v>
      </c>
    </row>
    <row r="43" spans="1:11" ht="14.25" customHeight="1">
      <c r="A43" s="15">
        <v>36</v>
      </c>
      <c r="B43" s="68" t="s">
        <v>5</v>
      </c>
      <c r="C43" s="12">
        <v>2462</v>
      </c>
      <c r="D43" s="12">
        <f t="shared" si="0"/>
        <v>205.16666666666666</v>
      </c>
      <c r="E43" s="17">
        <v>16971.64</v>
      </c>
      <c r="F43" s="17">
        <f t="shared" si="1"/>
        <v>17650.5056</v>
      </c>
      <c r="G43" s="29">
        <v>1</v>
      </c>
      <c r="H43" s="13">
        <f t="shared" si="2"/>
        <v>16971.64</v>
      </c>
      <c r="I43" s="17">
        <f t="shared" si="3"/>
        <v>17650.5056</v>
      </c>
      <c r="J43" s="17">
        <f t="shared" si="4"/>
        <v>649743.962924</v>
      </c>
      <c r="K43" s="21">
        <f t="shared" si="5"/>
        <v>43966</v>
      </c>
    </row>
    <row r="44" spans="1:11" ht="14.25" customHeight="1">
      <c r="A44" s="15">
        <v>37</v>
      </c>
      <c r="B44" s="68" t="s">
        <v>6</v>
      </c>
      <c r="C44" s="12">
        <v>2212</v>
      </c>
      <c r="D44" s="12">
        <f t="shared" si="0"/>
        <v>184.33333333333334</v>
      </c>
      <c r="E44" s="17">
        <v>16971.64</v>
      </c>
      <c r="F44" s="17">
        <f t="shared" si="1"/>
        <v>17650.5056</v>
      </c>
      <c r="G44" s="29">
        <v>1</v>
      </c>
      <c r="H44" s="13">
        <f t="shared" si="2"/>
        <v>16971.64</v>
      </c>
      <c r="I44" s="17">
        <f t="shared" si="3"/>
        <v>17650.5056</v>
      </c>
      <c r="J44" s="17">
        <f t="shared" si="4"/>
        <v>583766.712424</v>
      </c>
      <c r="K44" s="21">
        <f t="shared" si="5"/>
        <v>39501.5</v>
      </c>
    </row>
    <row r="45" spans="1:11" ht="14.25" customHeight="1">
      <c r="A45" s="15">
        <v>38</v>
      </c>
      <c r="B45" s="68" t="s">
        <v>37</v>
      </c>
      <c r="C45" s="12">
        <v>6556</v>
      </c>
      <c r="D45" s="12">
        <f t="shared" si="0"/>
        <v>546.3333333333334</v>
      </c>
      <c r="E45" s="17">
        <v>16971.64</v>
      </c>
      <c r="F45" s="17">
        <f t="shared" si="1"/>
        <v>17650.5056</v>
      </c>
      <c r="G45" s="29">
        <v>1</v>
      </c>
      <c r="H45" s="13">
        <f t="shared" si="2"/>
        <v>16971.64</v>
      </c>
      <c r="I45" s="17">
        <f t="shared" si="3"/>
        <v>17650.5056</v>
      </c>
      <c r="J45" s="17">
        <f t="shared" si="4"/>
        <v>1730187.4171120003</v>
      </c>
      <c r="K45" s="21">
        <f t="shared" si="5"/>
        <v>117076</v>
      </c>
    </row>
    <row r="46" spans="1:11" ht="14.25" customHeight="1">
      <c r="A46" s="15">
        <v>39</v>
      </c>
      <c r="B46" s="68" t="s">
        <v>24</v>
      </c>
      <c r="C46" s="12">
        <v>2108</v>
      </c>
      <c r="D46" s="12">
        <f t="shared" si="0"/>
        <v>175.66666666666666</v>
      </c>
      <c r="E46" s="17">
        <v>16971.64</v>
      </c>
      <c r="F46" s="17">
        <f t="shared" si="1"/>
        <v>17650.5056</v>
      </c>
      <c r="G46" s="29">
        <v>1.2</v>
      </c>
      <c r="H46" s="13">
        <f t="shared" si="2"/>
        <v>20365.967999999997</v>
      </c>
      <c r="I46" s="17">
        <f t="shared" si="3"/>
        <v>21180.60672</v>
      </c>
      <c r="J46" s="17">
        <f t="shared" si="4"/>
        <v>667584.2114591999</v>
      </c>
      <c r="K46" s="21">
        <f t="shared" si="5"/>
        <v>45173.2</v>
      </c>
    </row>
    <row r="47" spans="1:11" ht="14.25" customHeight="1">
      <c r="A47" s="15">
        <v>40</v>
      </c>
      <c r="B47" s="68" t="s">
        <v>7</v>
      </c>
      <c r="C47" s="12">
        <v>4106</v>
      </c>
      <c r="D47" s="12">
        <f t="shared" si="0"/>
        <v>342.1666666666667</v>
      </c>
      <c r="E47" s="17">
        <v>16971.64</v>
      </c>
      <c r="F47" s="17">
        <f t="shared" si="1"/>
        <v>17650.5056</v>
      </c>
      <c r="G47" s="29">
        <v>1</v>
      </c>
      <c r="H47" s="13">
        <f t="shared" si="2"/>
        <v>16971.64</v>
      </c>
      <c r="I47" s="17">
        <f t="shared" si="3"/>
        <v>17650.5056</v>
      </c>
      <c r="J47" s="17">
        <f t="shared" si="4"/>
        <v>1083610.3622120002</v>
      </c>
      <c r="K47" s="21">
        <f t="shared" si="5"/>
        <v>73324.3</v>
      </c>
    </row>
    <row r="48" spans="1:11" ht="14.25" customHeight="1">
      <c r="A48" s="15">
        <v>41</v>
      </c>
      <c r="B48" s="68" t="s">
        <v>8</v>
      </c>
      <c r="C48" s="12">
        <v>1860</v>
      </c>
      <c r="D48" s="12">
        <f t="shared" si="0"/>
        <v>155</v>
      </c>
      <c r="E48" s="17">
        <v>16971.64</v>
      </c>
      <c r="F48" s="17">
        <f t="shared" si="1"/>
        <v>17650.5056</v>
      </c>
      <c r="G48" s="29">
        <v>1</v>
      </c>
      <c r="H48" s="13">
        <f t="shared" si="2"/>
        <v>16971.64</v>
      </c>
      <c r="I48" s="17">
        <f t="shared" si="3"/>
        <v>17650.5056</v>
      </c>
      <c r="J48" s="17">
        <f t="shared" si="4"/>
        <v>490870.7437200001</v>
      </c>
      <c r="K48" s="21">
        <f t="shared" si="5"/>
        <v>33215.6</v>
      </c>
    </row>
    <row r="49" spans="1:11" ht="14.25" customHeight="1">
      <c r="A49" s="15">
        <v>42</v>
      </c>
      <c r="B49" s="68" t="s">
        <v>61</v>
      </c>
      <c r="C49" s="12">
        <v>7224</v>
      </c>
      <c r="D49" s="12">
        <f t="shared" si="0"/>
        <v>602</v>
      </c>
      <c r="E49" s="17">
        <v>16971.64</v>
      </c>
      <c r="F49" s="17">
        <f t="shared" si="1"/>
        <v>17650.5056</v>
      </c>
      <c r="G49" s="29">
        <v>1.23</v>
      </c>
      <c r="H49" s="13">
        <f t="shared" si="2"/>
        <v>20875.1172</v>
      </c>
      <c r="I49" s="17">
        <f t="shared" si="3"/>
        <v>21710.121888</v>
      </c>
      <c r="J49" s="17">
        <f t="shared" si="4"/>
        <v>2344968.7154510403</v>
      </c>
      <c r="K49" s="21">
        <f t="shared" si="5"/>
        <v>158676.2</v>
      </c>
    </row>
    <row r="50" spans="1:11" ht="14.25" customHeight="1">
      <c r="A50" s="15">
        <v>43</v>
      </c>
      <c r="B50" s="68" t="s">
        <v>25</v>
      </c>
      <c r="C50" s="12">
        <v>2056</v>
      </c>
      <c r="D50" s="12">
        <f t="shared" si="0"/>
        <v>171.33333333333334</v>
      </c>
      <c r="E50" s="17">
        <v>16971.64</v>
      </c>
      <c r="F50" s="17">
        <f t="shared" si="1"/>
        <v>17650.5056</v>
      </c>
      <c r="G50" s="29">
        <v>1</v>
      </c>
      <c r="H50" s="13">
        <f t="shared" si="2"/>
        <v>16971.64</v>
      </c>
      <c r="I50" s="17">
        <f t="shared" si="3"/>
        <v>17650.5056</v>
      </c>
      <c r="J50" s="17">
        <f t="shared" si="4"/>
        <v>542596.9081120001</v>
      </c>
      <c r="K50" s="21">
        <f t="shared" si="5"/>
        <v>36715.7</v>
      </c>
    </row>
    <row r="51" spans="1:11" ht="14.25" customHeight="1">
      <c r="A51" s="15">
        <v>44</v>
      </c>
      <c r="B51" s="68" t="s">
        <v>9</v>
      </c>
      <c r="C51" s="12">
        <v>2012</v>
      </c>
      <c r="D51" s="12">
        <f t="shared" si="0"/>
        <v>167.66666666666666</v>
      </c>
      <c r="E51" s="17">
        <v>16971.64</v>
      </c>
      <c r="F51" s="17">
        <f t="shared" si="1"/>
        <v>17650.5056</v>
      </c>
      <c r="G51" s="29">
        <v>1</v>
      </c>
      <c r="H51" s="13">
        <f t="shared" si="2"/>
        <v>16971.64</v>
      </c>
      <c r="I51" s="17">
        <f t="shared" si="3"/>
        <v>17650.5056</v>
      </c>
      <c r="J51" s="17">
        <f t="shared" si="4"/>
        <v>530984.912024</v>
      </c>
      <c r="K51" s="21">
        <f t="shared" si="5"/>
        <v>35930</v>
      </c>
    </row>
    <row r="52" spans="1:11" ht="14.25" customHeight="1">
      <c r="A52" s="15">
        <v>45</v>
      </c>
      <c r="B52" s="68" t="s">
        <v>62</v>
      </c>
      <c r="C52" s="12">
        <v>5772</v>
      </c>
      <c r="D52" s="12">
        <f t="shared" si="0"/>
        <v>481</v>
      </c>
      <c r="E52" s="17">
        <v>16971.64</v>
      </c>
      <c r="F52" s="17">
        <f t="shared" si="1"/>
        <v>17650.5056</v>
      </c>
      <c r="G52" s="29">
        <v>1.3</v>
      </c>
      <c r="H52" s="13">
        <f t="shared" si="2"/>
        <v>22063.132</v>
      </c>
      <c r="I52" s="17">
        <f t="shared" si="3"/>
        <v>22945.657280000003</v>
      </c>
      <c r="J52" s="17">
        <f t="shared" si="4"/>
        <v>1980267.5874072004</v>
      </c>
      <c r="K52" s="21">
        <f t="shared" si="5"/>
        <v>133998.1</v>
      </c>
    </row>
    <row r="53" spans="1:11" ht="14.25" customHeight="1">
      <c r="A53" s="15">
        <v>46</v>
      </c>
      <c r="B53" s="68" t="s">
        <v>43</v>
      </c>
      <c r="C53" s="12">
        <v>2262</v>
      </c>
      <c r="D53" s="12">
        <f t="shared" si="0"/>
        <v>188.5</v>
      </c>
      <c r="E53" s="17">
        <v>16971.64</v>
      </c>
      <c r="F53" s="17">
        <f t="shared" si="1"/>
        <v>17650.5056</v>
      </c>
      <c r="G53" s="29">
        <v>1.1</v>
      </c>
      <c r="H53" s="13">
        <f t="shared" si="2"/>
        <v>18668.804</v>
      </c>
      <c r="I53" s="17">
        <f t="shared" si="3"/>
        <v>19415.556160000004</v>
      </c>
      <c r="J53" s="17">
        <f t="shared" si="4"/>
        <v>656658.3787764001</v>
      </c>
      <c r="K53" s="21">
        <f t="shared" si="5"/>
        <v>44433.9</v>
      </c>
    </row>
    <row r="54" spans="1:11" ht="14.25" customHeight="1">
      <c r="A54" s="15">
        <v>47</v>
      </c>
      <c r="B54" s="68" t="s">
        <v>10</v>
      </c>
      <c r="C54" s="12">
        <v>1046</v>
      </c>
      <c r="D54" s="12">
        <f t="shared" si="0"/>
        <v>87.16666666666667</v>
      </c>
      <c r="E54" s="17">
        <v>16971.64</v>
      </c>
      <c r="F54" s="17">
        <f t="shared" si="1"/>
        <v>17650.5056</v>
      </c>
      <c r="G54" s="29">
        <v>1</v>
      </c>
      <c r="H54" s="13">
        <f t="shared" si="2"/>
        <v>16971.64</v>
      </c>
      <c r="I54" s="17">
        <f t="shared" si="3"/>
        <v>17650.5056</v>
      </c>
      <c r="J54" s="17">
        <f t="shared" si="4"/>
        <v>276048.816092</v>
      </c>
      <c r="K54" s="21">
        <f t="shared" si="5"/>
        <v>18679.3</v>
      </c>
    </row>
    <row r="55" spans="1:11" ht="14.25" customHeight="1">
      <c r="A55" s="15">
        <v>48</v>
      </c>
      <c r="B55" s="68" t="s">
        <v>51</v>
      </c>
      <c r="C55" s="12">
        <v>2322</v>
      </c>
      <c r="D55" s="12">
        <f t="shared" si="0"/>
        <v>193.5</v>
      </c>
      <c r="E55" s="17">
        <v>16971.64</v>
      </c>
      <c r="F55" s="17">
        <f t="shared" si="1"/>
        <v>17650.5056</v>
      </c>
      <c r="G55" s="29">
        <v>1.15</v>
      </c>
      <c r="H55" s="13">
        <f t="shared" si="2"/>
        <v>19517.386</v>
      </c>
      <c r="I55" s="17">
        <f t="shared" si="3"/>
        <v>20298.081439999998</v>
      </c>
      <c r="J55" s="17">
        <f t="shared" si="4"/>
        <v>704716.2080405998</v>
      </c>
      <c r="K55" s="21">
        <f t="shared" si="5"/>
        <v>47685.8</v>
      </c>
    </row>
    <row r="56" spans="1:11" ht="14.25" customHeight="1">
      <c r="A56" s="15">
        <v>49</v>
      </c>
      <c r="B56" s="68" t="s">
        <v>11</v>
      </c>
      <c r="C56" s="12">
        <v>2492</v>
      </c>
      <c r="D56" s="12">
        <f t="shared" si="0"/>
        <v>207.66666666666666</v>
      </c>
      <c r="E56" s="17">
        <v>16971.64</v>
      </c>
      <c r="F56" s="17">
        <f t="shared" si="1"/>
        <v>17650.5056</v>
      </c>
      <c r="G56" s="29">
        <v>1</v>
      </c>
      <c r="H56" s="13">
        <f t="shared" si="2"/>
        <v>16971.64</v>
      </c>
      <c r="I56" s="17">
        <f t="shared" si="3"/>
        <v>17650.5056</v>
      </c>
      <c r="J56" s="17">
        <f t="shared" si="4"/>
        <v>657661.232984</v>
      </c>
      <c r="K56" s="21">
        <f t="shared" si="5"/>
        <v>44501.7</v>
      </c>
    </row>
    <row r="57" spans="1:11" ht="14.25" customHeight="1">
      <c r="A57" s="15">
        <v>50</v>
      </c>
      <c r="B57" s="68" t="s">
        <v>26</v>
      </c>
      <c r="C57" s="12">
        <v>1982</v>
      </c>
      <c r="D57" s="12">
        <f t="shared" si="0"/>
        <v>165.16666666666666</v>
      </c>
      <c r="E57" s="17">
        <v>16971.64</v>
      </c>
      <c r="F57" s="17">
        <f t="shared" si="1"/>
        <v>17650.5056</v>
      </c>
      <c r="G57" s="29">
        <v>1</v>
      </c>
      <c r="H57" s="13">
        <f t="shared" si="2"/>
        <v>16971.64</v>
      </c>
      <c r="I57" s="17">
        <f t="shared" si="3"/>
        <v>17650.5056</v>
      </c>
      <c r="J57" s="17">
        <f t="shared" si="4"/>
        <v>523067.64196399995</v>
      </c>
      <c r="K57" s="21">
        <f t="shared" si="5"/>
        <v>35394.2</v>
      </c>
    </row>
    <row r="58" spans="1:11" ht="14.25" customHeight="1">
      <c r="A58" s="15">
        <v>51</v>
      </c>
      <c r="B58" s="68" t="s">
        <v>12</v>
      </c>
      <c r="C58" s="12">
        <v>2174</v>
      </c>
      <c r="D58" s="12">
        <f t="shared" si="0"/>
        <v>181.16666666666666</v>
      </c>
      <c r="E58" s="17">
        <v>16971.64</v>
      </c>
      <c r="F58" s="17">
        <f t="shared" si="1"/>
        <v>17650.5056</v>
      </c>
      <c r="G58" s="29">
        <v>1</v>
      </c>
      <c r="H58" s="13">
        <f t="shared" si="2"/>
        <v>16971.64</v>
      </c>
      <c r="I58" s="17">
        <f t="shared" si="3"/>
        <v>17650.5056</v>
      </c>
      <c r="J58" s="17">
        <f t="shared" si="4"/>
        <v>573738.1703479999</v>
      </c>
      <c r="K58" s="21">
        <f t="shared" si="5"/>
        <v>38822.9</v>
      </c>
    </row>
    <row r="59" spans="1:11" ht="14.25" customHeight="1">
      <c r="A59" s="15">
        <v>52</v>
      </c>
      <c r="B59" s="68" t="s">
        <v>72</v>
      </c>
      <c r="C59" s="12">
        <v>196</v>
      </c>
      <c r="D59" s="12">
        <f t="shared" si="0"/>
        <v>16.333333333333332</v>
      </c>
      <c r="E59" s="17">
        <v>16971.64</v>
      </c>
      <c r="F59" s="17">
        <f t="shared" si="1"/>
        <v>17650.5056</v>
      </c>
      <c r="G59" s="29">
        <v>1.7</v>
      </c>
      <c r="H59" s="13">
        <f t="shared" si="2"/>
        <v>28851.787999999997</v>
      </c>
      <c r="I59" s="17">
        <f t="shared" si="3"/>
        <v>30005.859519999998</v>
      </c>
      <c r="J59" s="17">
        <f t="shared" si="4"/>
        <v>87934.4794664</v>
      </c>
      <c r="K59" s="21">
        <f t="shared" si="5"/>
        <v>5950.2</v>
      </c>
    </row>
    <row r="60" spans="1:11" ht="14.25" customHeight="1">
      <c r="A60" s="15">
        <v>53</v>
      </c>
      <c r="B60" s="68" t="s">
        <v>13</v>
      </c>
      <c r="C60" s="12">
        <v>9810</v>
      </c>
      <c r="D60" s="12">
        <f t="shared" si="0"/>
        <v>817.5</v>
      </c>
      <c r="E60" s="17">
        <v>16971.64</v>
      </c>
      <c r="F60" s="17">
        <f t="shared" si="1"/>
        <v>17650.5056</v>
      </c>
      <c r="G60" s="29">
        <v>1</v>
      </c>
      <c r="H60" s="13">
        <f t="shared" si="2"/>
        <v>16971.64</v>
      </c>
      <c r="I60" s="17">
        <f t="shared" si="3"/>
        <v>17650.5056</v>
      </c>
      <c r="J60" s="17">
        <f t="shared" si="4"/>
        <v>2588947.30962</v>
      </c>
      <c r="K60" s="21">
        <f t="shared" si="5"/>
        <v>175185.4</v>
      </c>
    </row>
    <row r="61" spans="1:11" ht="14.25" customHeight="1">
      <c r="A61" s="15">
        <v>54</v>
      </c>
      <c r="B61" s="68" t="s">
        <v>27</v>
      </c>
      <c r="C61" s="12">
        <v>810</v>
      </c>
      <c r="D61" s="12">
        <f t="shared" si="0"/>
        <v>67.5</v>
      </c>
      <c r="E61" s="17">
        <v>16971.64</v>
      </c>
      <c r="F61" s="17">
        <f t="shared" si="1"/>
        <v>17650.5056</v>
      </c>
      <c r="G61" s="29">
        <v>1.4</v>
      </c>
      <c r="H61" s="13">
        <f t="shared" si="2"/>
        <v>23760.296</v>
      </c>
      <c r="I61" s="17">
        <f t="shared" si="3"/>
        <v>24710.70784</v>
      </c>
      <c r="J61" s="17">
        <f t="shared" si="4"/>
        <v>299272.80826799996</v>
      </c>
      <c r="K61" s="21">
        <f t="shared" si="5"/>
        <v>20250.8</v>
      </c>
    </row>
    <row r="62" spans="1:11" ht="14.25" customHeight="1">
      <c r="A62" s="15">
        <v>55</v>
      </c>
      <c r="B62" s="68" t="s">
        <v>44</v>
      </c>
      <c r="C62" s="12">
        <v>4192</v>
      </c>
      <c r="D62" s="12">
        <f t="shared" si="0"/>
        <v>349.3333333333333</v>
      </c>
      <c r="E62" s="17">
        <v>16971.64</v>
      </c>
      <c r="F62" s="17">
        <f t="shared" si="1"/>
        <v>17650.5056</v>
      </c>
      <c r="G62" s="29">
        <v>1</v>
      </c>
      <c r="H62" s="13">
        <f t="shared" si="2"/>
        <v>16971.64</v>
      </c>
      <c r="I62" s="17">
        <f t="shared" si="3"/>
        <v>17650.5056</v>
      </c>
      <c r="J62" s="17">
        <f t="shared" si="4"/>
        <v>1106306.5363840002</v>
      </c>
      <c r="K62" s="21">
        <f t="shared" si="5"/>
        <v>74860.1</v>
      </c>
    </row>
    <row r="63" spans="1:11" ht="14.25" customHeight="1">
      <c r="A63" s="15">
        <v>56</v>
      </c>
      <c r="B63" s="68" t="s">
        <v>28</v>
      </c>
      <c r="C63" s="12">
        <v>1116</v>
      </c>
      <c r="D63" s="12">
        <f t="shared" si="0"/>
        <v>93</v>
      </c>
      <c r="E63" s="17">
        <v>16971.64</v>
      </c>
      <c r="F63" s="17">
        <f t="shared" si="1"/>
        <v>17650.5056</v>
      </c>
      <c r="G63" s="29">
        <v>1</v>
      </c>
      <c r="H63" s="13">
        <f t="shared" si="2"/>
        <v>16971.64</v>
      </c>
      <c r="I63" s="17">
        <f t="shared" si="3"/>
        <v>17650.5056</v>
      </c>
      <c r="J63" s="17">
        <f t="shared" si="4"/>
        <v>294522.446232</v>
      </c>
      <c r="K63" s="21">
        <f t="shared" si="5"/>
        <v>19929.4</v>
      </c>
    </row>
    <row r="64" spans="1:11" ht="14.25" customHeight="1">
      <c r="A64" s="15">
        <v>57</v>
      </c>
      <c r="B64" s="68" t="s">
        <v>63</v>
      </c>
      <c r="C64" s="12">
        <v>6922</v>
      </c>
      <c r="D64" s="12">
        <f t="shared" si="0"/>
        <v>576.8333333333334</v>
      </c>
      <c r="E64" s="17">
        <v>16971.64</v>
      </c>
      <c r="F64" s="17">
        <f t="shared" si="1"/>
        <v>17650.5056</v>
      </c>
      <c r="G64" s="29">
        <v>1.2</v>
      </c>
      <c r="H64" s="13">
        <f t="shared" si="2"/>
        <v>20365.967999999997</v>
      </c>
      <c r="I64" s="17">
        <f t="shared" si="3"/>
        <v>21180.60672</v>
      </c>
      <c r="J64" s="17">
        <f t="shared" si="4"/>
        <v>2192133.7342128004</v>
      </c>
      <c r="K64" s="21">
        <f t="shared" si="5"/>
        <v>148334.4</v>
      </c>
    </row>
    <row r="65" spans="1:11" ht="14.25" customHeight="1">
      <c r="A65" s="15">
        <v>58</v>
      </c>
      <c r="B65" s="68" t="s">
        <v>64</v>
      </c>
      <c r="C65" s="12">
        <v>6050</v>
      </c>
      <c r="D65" s="12">
        <f t="shared" si="0"/>
        <v>504.1666666666667</v>
      </c>
      <c r="E65" s="17">
        <v>16971.64</v>
      </c>
      <c r="F65" s="17">
        <f t="shared" si="1"/>
        <v>17650.5056</v>
      </c>
      <c r="G65" s="29">
        <v>1.15</v>
      </c>
      <c r="H65" s="13">
        <f t="shared" si="2"/>
        <v>19517.386</v>
      </c>
      <c r="I65" s="17">
        <f t="shared" si="3"/>
        <v>20298.081439999998</v>
      </c>
      <c r="J65" s="17">
        <f t="shared" si="4"/>
        <v>1836146.881415</v>
      </c>
      <c r="K65" s="21">
        <f t="shared" si="5"/>
        <v>124245.9</v>
      </c>
    </row>
    <row r="66" spans="1:11" ht="14.25" customHeight="1">
      <c r="A66" s="15">
        <v>59</v>
      </c>
      <c r="B66" s="68" t="s">
        <v>45</v>
      </c>
      <c r="C66" s="12">
        <v>5418</v>
      </c>
      <c r="D66" s="12">
        <f t="shared" si="0"/>
        <v>451.5</v>
      </c>
      <c r="E66" s="17">
        <v>16971.64</v>
      </c>
      <c r="F66" s="17">
        <f t="shared" si="1"/>
        <v>17650.5056</v>
      </c>
      <c r="G66" s="29">
        <v>1.15</v>
      </c>
      <c r="H66" s="13">
        <f t="shared" si="2"/>
        <v>19517.386</v>
      </c>
      <c r="I66" s="17">
        <f t="shared" si="3"/>
        <v>20298.081439999998</v>
      </c>
      <c r="J66" s="17">
        <f t="shared" si="4"/>
        <v>1644337.8187614</v>
      </c>
      <c r="K66" s="21">
        <f t="shared" si="5"/>
        <v>111266.9</v>
      </c>
    </row>
    <row r="67" spans="1:11" ht="14.25" customHeight="1">
      <c r="A67" s="15">
        <v>60</v>
      </c>
      <c r="B67" s="68" t="s">
        <v>14</v>
      </c>
      <c r="C67" s="12">
        <v>1526</v>
      </c>
      <c r="D67" s="12">
        <f t="shared" si="0"/>
        <v>127.16666666666667</v>
      </c>
      <c r="E67" s="17">
        <v>16971.64</v>
      </c>
      <c r="F67" s="17">
        <f t="shared" si="1"/>
        <v>17650.5056</v>
      </c>
      <c r="G67" s="29">
        <v>1</v>
      </c>
      <c r="H67" s="13">
        <f t="shared" si="2"/>
        <v>16971.64</v>
      </c>
      <c r="I67" s="17">
        <f t="shared" si="3"/>
        <v>17650.5056</v>
      </c>
      <c r="J67" s="17">
        <f t="shared" si="4"/>
        <v>402725.13705200003</v>
      </c>
      <c r="K67" s="21">
        <f t="shared" si="5"/>
        <v>27251.1</v>
      </c>
    </row>
    <row r="68" spans="1:11" ht="14.25" customHeight="1">
      <c r="A68" s="15">
        <v>61</v>
      </c>
      <c r="B68" s="68" t="s">
        <v>46</v>
      </c>
      <c r="C68" s="12">
        <v>2758</v>
      </c>
      <c r="D68" s="12">
        <f aca="true" t="shared" si="6" ref="D68:D93">C68/12</f>
        <v>229.83333333333334</v>
      </c>
      <c r="E68" s="17">
        <v>16971.64</v>
      </c>
      <c r="F68" s="17">
        <f aca="true" t="shared" si="7" ref="F68:F93">E68*1.04</f>
        <v>17650.5056</v>
      </c>
      <c r="G68" s="29">
        <v>1</v>
      </c>
      <c r="H68" s="13">
        <f aca="true" t="shared" si="8" ref="H68:H93">E68*G68</f>
        <v>16971.64</v>
      </c>
      <c r="I68" s="17">
        <f aca="true" t="shared" si="9" ref="I68:I93">F68*G68</f>
        <v>17650.5056</v>
      </c>
      <c r="J68" s="17">
        <f aca="true" t="shared" si="10" ref="J68:J93">(D68*H68+D68*I68*11)*1.5/100</f>
        <v>727861.027516</v>
      </c>
      <c r="K68" s="21">
        <f aca="true" t="shared" si="11" ref="K68:K93">ROUND(((D68*H68+D68*I68*11+J68)/1000),1)</f>
        <v>49251.9</v>
      </c>
    </row>
    <row r="69" spans="1:11" ht="14.25" customHeight="1">
      <c r="A69" s="15">
        <v>62</v>
      </c>
      <c r="B69" s="68" t="s">
        <v>29</v>
      </c>
      <c r="C69" s="12">
        <v>1152</v>
      </c>
      <c r="D69" s="12">
        <f t="shared" si="6"/>
        <v>96</v>
      </c>
      <c r="E69" s="17">
        <v>16971.64</v>
      </c>
      <c r="F69" s="17">
        <f t="shared" si="7"/>
        <v>17650.5056</v>
      </c>
      <c r="G69" s="29">
        <v>1</v>
      </c>
      <c r="H69" s="13">
        <f t="shared" si="8"/>
        <v>16971.64</v>
      </c>
      <c r="I69" s="17">
        <f t="shared" si="9"/>
        <v>17650.5056</v>
      </c>
      <c r="J69" s="17">
        <f t="shared" si="10"/>
        <v>304023.170304</v>
      </c>
      <c r="K69" s="21">
        <f t="shared" si="11"/>
        <v>20572.2</v>
      </c>
    </row>
    <row r="70" spans="1:11" ht="14.25" customHeight="1">
      <c r="A70" s="15">
        <v>63</v>
      </c>
      <c r="B70" s="68" t="s">
        <v>38</v>
      </c>
      <c r="C70" s="12">
        <v>10684</v>
      </c>
      <c r="D70" s="12">
        <f t="shared" si="6"/>
        <v>890.3333333333334</v>
      </c>
      <c r="E70" s="17">
        <v>16971.64</v>
      </c>
      <c r="F70" s="17">
        <f t="shared" si="7"/>
        <v>17650.5056</v>
      </c>
      <c r="G70" s="29">
        <v>1.011</v>
      </c>
      <c r="H70" s="13">
        <f t="shared" si="8"/>
        <v>17158.328039999997</v>
      </c>
      <c r="I70" s="17">
        <f t="shared" si="9"/>
        <v>17844.661161599997</v>
      </c>
      <c r="J70" s="17">
        <f t="shared" si="10"/>
        <v>2850619.418919048</v>
      </c>
      <c r="K70" s="21">
        <f t="shared" si="11"/>
        <v>192891.9</v>
      </c>
    </row>
    <row r="71" spans="1:11" ht="14.25" customHeight="1">
      <c r="A71" s="15">
        <v>64</v>
      </c>
      <c r="B71" s="68" t="s">
        <v>15</v>
      </c>
      <c r="C71" s="12">
        <v>1994</v>
      </c>
      <c r="D71" s="12">
        <f t="shared" si="6"/>
        <v>166.16666666666666</v>
      </c>
      <c r="E71" s="17">
        <v>16971.64</v>
      </c>
      <c r="F71" s="17">
        <f t="shared" si="7"/>
        <v>17650.5056</v>
      </c>
      <c r="G71" s="29">
        <v>1</v>
      </c>
      <c r="H71" s="13">
        <f t="shared" si="8"/>
        <v>16971.64</v>
      </c>
      <c r="I71" s="17">
        <f t="shared" si="9"/>
        <v>17650.5056</v>
      </c>
      <c r="J71" s="17">
        <f t="shared" si="10"/>
        <v>526234.549988</v>
      </c>
      <c r="K71" s="21">
        <f t="shared" si="11"/>
        <v>35608.5</v>
      </c>
    </row>
    <row r="72" spans="1:11" ht="14.25" customHeight="1">
      <c r="A72" s="15">
        <v>65</v>
      </c>
      <c r="B72" s="68" t="s">
        <v>48</v>
      </c>
      <c r="C72" s="12">
        <v>5580</v>
      </c>
      <c r="D72" s="12">
        <f t="shared" si="6"/>
        <v>465</v>
      </c>
      <c r="E72" s="17">
        <v>16971.64</v>
      </c>
      <c r="F72" s="17">
        <f t="shared" si="7"/>
        <v>17650.5056</v>
      </c>
      <c r="G72" s="29">
        <v>1</v>
      </c>
      <c r="H72" s="13">
        <f t="shared" si="8"/>
        <v>16971.64</v>
      </c>
      <c r="I72" s="17">
        <f t="shared" si="9"/>
        <v>17650.5056</v>
      </c>
      <c r="J72" s="17">
        <f t="shared" si="10"/>
        <v>1472612.23116</v>
      </c>
      <c r="K72" s="21">
        <f t="shared" si="11"/>
        <v>99646.8</v>
      </c>
    </row>
    <row r="73" spans="1:11" ht="14.25" customHeight="1">
      <c r="A73" s="15">
        <v>66</v>
      </c>
      <c r="B73" s="68" t="s">
        <v>49</v>
      </c>
      <c r="C73" s="12">
        <v>5852</v>
      </c>
      <c r="D73" s="12">
        <f t="shared" si="6"/>
        <v>487.6666666666667</v>
      </c>
      <c r="E73" s="17">
        <v>16971.64</v>
      </c>
      <c r="F73" s="17">
        <f t="shared" si="7"/>
        <v>17650.5056</v>
      </c>
      <c r="G73" s="29">
        <v>1.003</v>
      </c>
      <c r="H73" s="13">
        <f t="shared" si="8"/>
        <v>17022.55492</v>
      </c>
      <c r="I73" s="17">
        <f t="shared" si="9"/>
        <v>17703.4571168</v>
      </c>
      <c r="J73" s="17">
        <f t="shared" si="10"/>
        <v>1549028.666143112</v>
      </c>
      <c r="K73" s="21">
        <f t="shared" si="11"/>
        <v>104817.6</v>
      </c>
    </row>
    <row r="74" spans="1:11" ht="14.25" customHeight="1">
      <c r="A74" s="15">
        <v>67</v>
      </c>
      <c r="B74" s="68" t="s">
        <v>73</v>
      </c>
      <c r="C74" s="12">
        <v>1168</v>
      </c>
      <c r="D74" s="12">
        <f t="shared" si="6"/>
        <v>97.33333333333333</v>
      </c>
      <c r="E74" s="17">
        <v>16971.64</v>
      </c>
      <c r="F74" s="17">
        <f t="shared" si="7"/>
        <v>17650.5056</v>
      </c>
      <c r="G74" s="29">
        <v>1.43</v>
      </c>
      <c r="H74" s="13">
        <f t="shared" si="8"/>
        <v>24269.4452</v>
      </c>
      <c r="I74" s="17">
        <f t="shared" si="9"/>
        <v>25240.223008</v>
      </c>
      <c r="J74" s="17">
        <f t="shared" si="10"/>
        <v>440791.37150047993</v>
      </c>
      <c r="K74" s="21">
        <f t="shared" si="11"/>
        <v>29826.9</v>
      </c>
    </row>
    <row r="75" spans="1:11" ht="14.25" customHeight="1">
      <c r="A75" s="15">
        <v>68</v>
      </c>
      <c r="B75" s="68" t="s">
        <v>52</v>
      </c>
      <c r="C75" s="12">
        <v>4458</v>
      </c>
      <c r="D75" s="12">
        <f t="shared" si="6"/>
        <v>371.5</v>
      </c>
      <c r="E75" s="17">
        <v>16971.64</v>
      </c>
      <c r="F75" s="17">
        <f t="shared" si="7"/>
        <v>17650.5056</v>
      </c>
      <c r="G75" s="29">
        <v>1.152</v>
      </c>
      <c r="H75" s="13">
        <f t="shared" si="8"/>
        <v>19551.329279999998</v>
      </c>
      <c r="I75" s="17">
        <f t="shared" si="9"/>
        <v>20333.3824512</v>
      </c>
      <c r="J75" s="17">
        <f t="shared" si="10"/>
        <v>1355335.293215232</v>
      </c>
      <c r="K75" s="21">
        <f t="shared" si="11"/>
        <v>91711</v>
      </c>
    </row>
    <row r="76" spans="1:11" ht="14.25" customHeight="1">
      <c r="A76" s="15">
        <v>69</v>
      </c>
      <c r="B76" s="68" t="s">
        <v>16</v>
      </c>
      <c r="C76" s="12">
        <v>1736</v>
      </c>
      <c r="D76" s="12">
        <f t="shared" si="6"/>
        <v>144.66666666666666</v>
      </c>
      <c r="E76" s="17">
        <v>16971.64</v>
      </c>
      <c r="F76" s="17">
        <f t="shared" si="7"/>
        <v>17650.5056</v>
      </c>
      <c r="G76" s="29">
        <v>1</v>
      </c>
      <c r="H76" s="13">
        <f t="shared" si="8"/>
        <v>16971.64</v>
      </c>
      <c r="I76" s="17">
        <f t="shared" si="9"/>
        <v>17650.5056</v>
      </c>
      <c r="J76" s="17">
        <f t="shared" si="10"/>
        <v>458146.027472</v>
      </c>
      <c r="K76" s="21">
        <f t="shared" si="11"/>
        <v>31001.2</v>
      </c>
    </row>
    <row r="77" spans="1:11" ht="14.25" customHeight="1">
      <c r="A77" s="15">
        <v>70</v>
      </c>
      <c r="B77" s="68" t="s">
        <v>17</v>
      </c>
      <c r="C77" s="12">
        <v>2076</v>
      </c>
      <c r="D77" s="12">
        <f t="shared" si="6"/>
        <v>173</v>
      </c>
      <c r="E77" s="17">
        <v>16971.64</v>
      </c>
      <c r="F77" s="17">
        <f t="shared" si="7"/>
        <v>17650.5056</v>
      </c>
      <c r="G77" s="29">
        <v>1</v>
      </c>
      <c r="H77" s="13">
        <f t="shared" si="8"/>
        <v>16971.64</v>
      </c>
      <c r="I77" s="17">
        <f t="shared" si="9"/>
        <v>17650.5056</v>
      </c>
      <c r="J77" s="17">
        <f t="shared" si="10"/>
        <v>547875.088152</v>
      </c>
      <c r="K77" s="21">
        <f t="shared" si="11"/>
        <v>37072.9</v>
      </c>
    </row>
    <row r="78" spans="1:11" ht="14.25" customHeight="1">
      <c r="A78" s="15">
        <v>71</v>
      </c>
      <c r="B78" s="68" t="s">
        <v>18</v>
      </c>
      <c r="C78" s="12">
        <v>2214</v>
      </c>
      <c r="D78" s="12">
        <f t="shared" si="6"/>
        <v>184.5</v>
      </c>
      <c r="E78" s="17">
        <v>16971.64</v>
      </c>
      <c r="F78" s="17">
        <f t="shared" si="7"/>
        <v>17650.5056</v>
      </c>
      <c r="G78" s="29">
        <v>1</v>
      </c>
      <c r="H78" s="13">
        <f t="shared" si="8"/>
        <v>16971.64</v>
      </c>
      <c r="I78" s="17">
        <f t="shared" si="9"/>
        <v>17650.5056</v>
      </c>
      <c r="J78" s="17">
        <f t="shared" si="10"/>
        <v>584294.5304279999</v>
      </c>
      <c r="K78" s="21">
        <f t="shared" si="11"/>
        <v>39537.3</v>
      </c>
    </row>
    <row r="79" spans="1:11" ht="14.25" customHeight="1">
      <c r="A79" s="15">
        <v>72</v>
      </c>
      <c r="B79" s="68" t="s">
        <v>65</v>
      </c>
      <c r="C79" s="12">
        <v>2238</v>
      </c>
      <c r="D79" s="12">
        <f t="shared" si="6"/>
        <v>186.5</v>
      </c>
      <c r="E79" s="17">
        <v>16971.64</v>
      </c>
      <c r="F79" s="17">
        <f t="shared" si="7"/>
        <v>17650.5056</v>
      </c>
      <c r="G79" s="29">
        <v>1.4</v>
      </c>
      <c r="H79" s="13">
        <f t="shared" si="8"/>
        <v>23760.296</v>
      </c>
      <c r="I79" s="17">
        <f t="shared" si="9"/>
        <v>24710.70784</v>
      </c>
      <c r="J79" s="17">
        <f t="shared" si="10"/>
        <v>826879.6850663999</v>
      </c>
      <c r="K79" s="21">
        <f t="shared" si="11"/>
        <v>55952.2</v>
      </c>
    </row>
    <row r="80" spans="1:11" ht="14.25" customHeight="1">
      <c r="A80" s="15">
        <v>73</v>
      </c>
      <c r="B80" s="68" t="s">
        <v>19</v>
      </c>
      <c r="C80" s="12">
        <v>2014</v>
      </c>
      <c r="D80" s="12">
        <f t="shared" si="6"/>
        <v>167.83333333333334</v>
      </c>
      <c r="E80" s="17">
        <v>16971.64</v>
      </c>
      <c r="F80" s="17">
        <f t="shared" si="7"/>
        <v>17650.5056</v>
      </c>
      <c r="G80" s="29">
        <v>1</v>
      </c>
      <c r="H80" s="13">
        <f t="shared" si="8"/>
        <v>16971.64</v>
      </c>
      <c r="I80" s="17">
        <f t="shared" si="9"/>
        <v>17650.5056</v>
      </c>
      <c r="J80" s="17">
        <f t="shared" si="10"/>
        <v>531512.7300280001</v>
      </c>
      <c r="K80" s="21">
        <f t="shared" si="11"/>
        <v>35965.7</v>
      </c>
    </row>
    <row r="81" spans="1:11" ht="14.25" customHeight="1">
      <c r="A81" s="15">
        <v>74</v>
      </c>
      <c r="B81" s="68" t="s">
        <v>53</v>
      </c>
      <c r="C81" s="12">
        <v>4100</v>
      </c>
      <c r="D81" s="12">
        <f t="shared" si="6"/>
        <v>341.6666666666667</v>
      </c>
      <c r="E81" s="17">
        <v>16971.64</v>
      </c>
      <c r="F81" s="17">
        <f t="shared" si="7"/>
        <v>17650.5056</v>
      </c>
      <c r="G81" s="29">
        <v>1.16</v>
      </c>
      <c r="H81" s="13">
        <f t="shared" si="8"/>
        <v>19687.1024</v>
      </c>
      <c r="I81" s="17">
        <f t="shared" si="9"/>
        <v>20474.586496</v>
      </c>
      <c r="J81" s="17">
        <f t="shared" si="10"/>
        <v>1255151.2135120002</v>
      </c>
      <c r="K81" s="21">
        <f t="shared" si="11"/>
        <v>84931.9</v>
      </c>
    </row>
    <row r="82" spans="1:11" ht="14.25" customHeight="1">
      <c r="A82" s="15">
        <v>75</v>
      </c>
      <c r="B82" s="68" t="s">
        <v>50</v>
      </c>
      <c r="C82" s="12">
        <v>2414</v>
      </c>
      <c r="D82" s="12">
        <f t="shared" si="6"/>
        <v>201.16666666666666</v>
      </c>
      <c r="E82" s="17">
        <v>16971.64</v>
      </c>
      <c r="F82" s="17">
        <f t="shared" si="7"/>
        <v>17650.5056</v>
      </c>
      <c r="G82" s="29">
        <v>1</v>
      </c>
      <c r="H82" s="13">
        <f t="shared" si="8"/>
        <v>16971.64</v>
      </c>
      <c r="I82" s="17">
        <f t="shared" si="9"/>
        <v>17650.5056</v>
      </c>
      <c r="J82" s="17">
        <f t="shared" si="10"/>
        <v>637076.3308280001</v>
      </c>
      <c r="K82" s="21">
        <f t="shared" si="11"/>
        <v>43108.8</v>
      </c>
    </row>
    <row r="83" spans="1:11" ht="14.25" customHeight="1">
      <c r="A83" s="15">
        <v>76</v>
      </c>
      <c r="B83" s="68" t="s">
        <v>54</v>
      </c>
      <c r="C83" s="12">
        <v>7792</v>
      </c>
      <c r="D83" s="12">
        <f t="shared" si="6"/>
        <v>649.3333333333334</v>
      </c>
      <c r="E83" s="17">
        <v>16971.64</v>
      </c>
      <c r="F83" s="17">
        <f t="shared" si="7"/>
        <v>17650.5056</v>
      </c>
      <c r="G83" s="29">
        <v>1.15</v>
      </c>
      <c r="H83" s="13">
        <f t="shared" si="8"/>
        <v>19517.386</v>
      </c>
      <c r="I83" s="17">
        <f t="shared" si="9"/>
        <v>20298.081439999998</v>
      </c>
      <c r="J83" s="17">
        <f t="shared" si="10"/>
        <v>2364835.7851215997</v>
      </c>
      <c r="K83" s="21">
        <f t="shared" si="11"/>
        <v>160020.6</v>
      </c>
    </row>
    <row r="84" spans="1:11" ht="14.25" customHeight="1">
      <c r="A84" s="15">
        <v>77</v>
      </c>
      <c r="B84" s="68" t="s">
        <v>20</v>
      </c>
      <c r="C84" s="12">
        <v>2096</v>
      </c>
      <c r="D84" s="12">
        <f t="shared" si="6"/>
        <v>174.66666666666666</v>
      </c>
      <c r="E84" s="17">
        <v>16971.64</v>
      </c>
      <c r="F84" s="17">
        <f t="shared" si="7"/>
        <v>17650.5056</v>
      </c>
      <c r="G84" s="29">
        <v>1</v>
      </c>
      <c r="H84" s="13">
        <f t="shared" si="8"/>
        <v>16971.64</v>
      </c>
      <c r="I84" s="17">
        <f t="shared" si="9"/>
        <v>17650.5056</v>
      </c>
      <c r="J84" s="17">
        <f t="shared" si="10"/>
        <v>553153.2681920001</v>
      </c>
      <c r="K84" s="21">
        <f t="shared" si="11"/>
        <v>37430</v>
      </c>
    </row>
    <row r="85" spans="1:11" ht="14.25" customHeight="1">
      <c r="A85" s="15">
        <v>78</v>
      </c>
      <c r="B85" s="68" t="s">
        <v>118</v>
      </c>
      <c r="C85" s="12">
        <v>11532</v>
      </c>
      <c r="D85" s="12">
        <f t="shared" si="6"/>
        <v>961</v>
      </c>
      <c r="E85" s="17">
        <v>16971.64</v>
      </c>
      <c r="F85" s="17">
        <f t="shared" si="7"/>
        <v>17650.5056</v>
      </c>
      <c r="G85" s="29">
        <v>1</v>
      </c>
      <c r="H85" s="13">
        <f t="shared" si="8"/>
        <v>16971.64</v>
      </c>
      <c r="I85" s="17">
        <f t="shared" si="9"/>
        <v>17650.5056</v>
      </c>
      <c r="J85" s="17">
        <f t="shared" si="10"/>
        <v>3043398.611064</v>
      </c>
      <c r="K85" s="21">
        <f t="shared" si="11"/>
        <v>205936.6</v>
      </c>
    </row>
    <row r="86" spans="1:11" ht="14.25" customHeight="1">
      <c r="A86" s="15">
        <v>79</v>
      </c>
      <c r="B86" s="68" t="s">
        <v>119</v>
      </c>
      <c r="C86" s="12">
        <v>5426</v>
      </c>
      <c r="D86" s="12">
        <f t="shared" si="6"/>
        <v>452.1666666666667</v>
      </c>
      <c r="E86" s="17">
        <v>16971.64</v>
      </c>
      <c r="F86" s="17">
        <f t="shared" si="7"/>
        <v>17650.5056</v>
      </c>
      <c r="G86" s="29">
        <v>1</v>
      </c>
      <c r="H86" s="13">
        <f t="shared" si="8"/>
        <v>16971.64</v>
      </c>
      <c r="I86" s="17">
        <f t="shared" si="9"/>
        <v>17650.5056</v>
      </c>
      <c r="J86" s="17">
        <f t="shared" si="10"/>
        <v>1431970.2448520001</v>
      </c>
      <c r="K86" s="21">
        <f t="shared" si="11"/>
        <v>96896.7</v>
      </c>
    </row>
    <row r="87" spans="1:11" ht="14.25" customHeight="1">
      <c r="A87" s="15">
        <v>80</v>
      </c>
      <c r="B87" s="68" t="s">
        <v>86</v>
      </c>
      <c r="C87" s="12">
        <v>1026</v>
      </c>
      <c r="D87" s="12">
        <f t="shared" si="6"/>
        <v>85.5</v>
      </c>
      <c r="E87" s="17">
        <v>16971.64</v>
      </c>
      <c r="F87" s="17">
        <f t="shared" si="7"/>
        <v>17650.5056</v>
      </c>
      <c r="G87" s="29">
        <v>1</v>
      </c>
      <c r="H87" s="13">
        <f t="shared" si="8"/>
        <v>16971.64</v>
      </c>
      <c r="I87" s="17">
        <f t="shared" si="9"/>
        <v>17650.5056</v>
      </c>
      <c r="J87" s="17">
        <f t="shared" si="10"/>
        <v>270770.636052</v>
      </c>
      <c r="K87" s="21">
        <f t="shared" si="11"/>
        <v>18322.1</v>
      </c>
    </row>
    <row r="88" spans="1:11" ht="14.25" customHeight="1">
      <c r="A88" s="15">
        <v>81</v>
      </c>
      <c r="B88" s="68" t="s">
        <v>74</v>
      </c>
      <c r="C88" s="12">
        <v>558</v>
      </c>
      <c r="D88" s="12">
        <f t="shared" si="6"/>
        <v>46.5</v>
      </c>
      <c r="E88" s="17">
        <v>16971.64</v>
      </c>
      <c r="F88" s="17">
        <f t="shared" si="7"/>
        <v>17650.5056</v>
      </c>
      <c r="G88" s="29">
        <v>1.27</v>
      </c>
      <c r="H88" s="13">
        <f t="shared" si="8"/>
        <v>21553.982799999998</v>
      </c>
      <c r="I88" s="17">
        <f t="shared" si="9"/>
        <v>22416.142112</v>
      </c>
      <c r="J88" s="17">
        <f t="shared" si="10"/>
        <v>187021.75335732006</v>
      </c>
      <c r="K88" s="21">
        <f t="shared" si="11"/>
        <v>12655.1</v>
      </c>
    </row>
    <row r="89" spans="1:11" ht="14.25" customHeight="1">
      <c r="A89" s="15">
        <v>82</v>
      </c>
      <c r="B89" s="68" t="s">
        <v>87</v>
      </c>
      <c r="C89" s="12">
        <v>116</v>
      </c>
      <c r="D89" s="12">
        <f t="shared" si="6"/>
        <v>9.666666666666666</v>
      </c>
      <c r="E89" s="17">
        <v>16971.64</v>
      </c>
      <c r="F89" s="17">
        <f t="shared" si="7"/>
        <v>17650.5056</v>
      </c>
      <c r="G89" s="29">
        <v>1.54</v>
      </c>
      <c r="H89" s="13">
        <f t="shared" si="8"/>
        <v>26136.3256</v>
      </c>
      <c r="I89" s="17">
        <f t="shared" si="9"/>
        <v>27181.778624000002</v>
      </c>
      <c r="J89" s="17">
        <f t="shared" si="10"/>
        <v>47144.704117279995</v>
      </c>
      <c r="K89" s="21">
        <f t="shared" si="11"/>
        <v>3190.1</v>
      </c>
    </row>
    <row r="90" spans="1:11" ht="14.25" customHeight="1">
      <c r="A90" s="15">
        <v>83</v>
      </c>
      <c r="B90" s="68" t="s">
        <v>120</v>
      </c>
      <c r="C90" s="12">
        <v>2756</v>
      </c>
      <c r="D90" s="12">
        <f t="shared" si="6"/>
        <v>229.66666666666666</v>
      </c>
      <c r="E90" s="17">
        <v>16971.64</v>
      </c>
      <c r="F90" s="17">
        <f t="shared" si="7"/>
        <v>17650.5056</v>
      </c>
      <c r="G90" s="29">
        <v>1.5</v>
      </c>
      <c r="H90" s="13">
        <f t="shared" si="8"/>
        <v>25457.46</v>
      </c>
      <c r="I90" s="17">
        <f t="shared" si="9"/>
        <v>26475.7584</v>
      </c>
      <c r="J90" s="17">
        <f t="shared" si="10"/>
        <v>1090999.8142679997</v>
      </c>
      <c r="K90" s="21">
        <f t="shared" si="11"/>
        <v>73824.3</v>
      </c>
    </row>
    <row r="91" spans="1:11" ht="14.25" customHeight="1">
      <c r="A91" s="15">
        <v>84</v>
      </c>
      <c r="B91" s="68" t="s">
        <v>75</v>
      </c>
      <c r="C91" s="12">
        <v>162</v>
      </c>
      <c r="D91" s="12">
        <f t="shared" si="6"/>
        <v>13.5</v>
      </c>
      <c r="E91" s="17">
        <v>16971.64</v>
      </c>
      <c r="F91" s="17">
        <f t="shared" si="7"/>
        <v>17650.5056</v>
      </c>
      <c r="G91" s="29">
        <v>2</v>
      </c>
      <c r="H91" s="13">
        <f t="shared" si="8"/>
        <v>33943.28</v>
      </c>
      <c r="I91" s="17">
        <f t="shared" si="9"/>
        <v>35301.0112</v>
      </c>
      <c r="J91" s="17">
        <f t="shared" si="10"/>
        <v>85506.51664800002</v>
      </c>
      <c r="K91" s="21">
        <f t="shared" si="11"/>
        <v>5785.9</v>
      </c>
    </row>
    <row r="92" spans="1:11" ht="14.25" customHeight="1">
      <c r="A92" s="15">
        <v>85</v>
      </c>
      <c r="B92" s="68" t="s">
        <v>121</v>
      </c>
      <c r="C92" s="12">
        <v>1034</v>
      </c>
      <c r="D92" s="12">
        <f t="shared" si="6"/>
        <v>86.16666666666667</v>
      </c>
      <c r="E92" s="17">
        <v>16971.64</v>
      </c>
      <c r="F92" s="17">
        <f t="shared" si="7"/>
        <v>17650.5056</v>
      </c>
      <c r="G92" s="29">
        <v>1.5</v>
      </c>
      <c r="H92" s="13">
        <f t="shared" si="8"/>
        <v>25457.46</v>
      </c>
      <c r="I92" s="17">
        <f t="shared" si="9"/>
        <v>26475.7584</v>
      </c>
      <c r="J92" s="17">
        <f t="shared" si="10"/>
        <v>409322.862102</v>
      </c>
      <c r="K92" s="21">
        <f t="shared" si="11"/>
        <v>27697.5</v>
      </c>
    </row>
    <row r="93" spans="1:11" ht="14.25" customHeight="1">
      <c r="A93" s="32">
        <v>86</v>
      </c>
      <c r="B93" s="68" t="s">
        <v>122</v>
      </c>
      <c r="C93" s="12">
        <v>16</v>
      </c>
      <c r="D93" s="12">
        <f t="shared" si="6"/>
        <v>1.3333333333333333</v>
      </c>
      <c r="E93" s="17">
        <v>16971.64</v>
      </c>
      <c r="F93" s="17">
        <f t="shared" si="7"/>
        <v>17650.5056</v>
      </c>
      <c r="G93" s="29">
        <v>1.4</v>
      </c>
      <c r="H93" s="13">
        <f t="shared" si="8"/>
        <v>23760.296</v>
      </c>
      <c r="I93" s="17">
        <f t="shared" si="9"/>
        <v>24710.70784</v>
      </c>
      <c r="J93" s="17">
        <f t="shared" si="10"/>
        <v>5911.561644799999</v>
      </c>
      <c r="K93" s="21">
        <f t="shared" si="11"/>
        <v>400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7"/>
  <sheetViews>
    <sheetView zoomScalePageLayoutView="0" workbookViewId="0" topLeftCell="A4">
      <selection activeCell="R9" sqref="R9:R94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3" width="9.75390625" style="25" customWidth="1"/>
    <col min="4" max="4" width="10.375" style="0" customWidth="1"/>
    <col min="5" max="5" width="10.75390625" style="0" customWidth="1"/>
    <col min="6" max="6" width="7.625" style="0" customWidth="1"/>
    <col min="7" max="7" width="9.25390625" style="0" customWidth="1"/>
    <col min="8" max="8" width="9.875" style="0" bestFit="1" customWidth="1"/>
    <col min="9" max="9" width="9.875" style="25" bestFit="1" customWidth="1"/>
    <col min="10" max="10" width="11.00390625" style="25" customWidth="1"/>
    <col min="11" max="11" width="10.375" style="0" customWidth="1"/>
    <col min="12" max="12" width="8.25390625" style="0" customWidth="1"/>
    <col min="13" max="14" width="10.75390625" style="0" customWidth="1"/>
    <col min="15" max="15" width="9.875" style="25" bestFit="1" customWidth="1"/>
    <col min="16" max="17" width="10.625" style="0" customWidth="1"/>
    <col min="18" max="18" width="8.125" style="0" customWidth="1"/>
    <col min="19" max="19" width="9.25390625" style="0" customWidth="1"/>
    <col min="20" max="20" width="10.75390625" style="0" customWidth="1"/>
    <col min="21" max="21" width="15.125" style="0" customWidth="1"/>
    <col min="22" max="22" width="12.375" style="0" customWidth="1"/>
  </cols>
  <sheetData>
    <row r="1" spans="1:22" ht="12.75">
      <c r="A1" s="1"/>
      <c r="B1" s="1"/>
      <c r="C1" s="23"/>
      <c r="D1" s="1"/>
      <c r="E1" s="1"/>
      <c r="F1" s="1"/>
      <c r="G1" s="1"/>
      <c r="H1" s="1"/>
      <c r="I1" s="23"/>
      <c r="J1" s="23"/>
      <c r="K1" s="1"/>
      <c r="L1" s="1"/>
      <c r="M1" s="1"/>
      <c r="N1" s="1"/>
      <c r="O1" s="23"/>
      <c r="P1" s="1"/>
      <c r="Q1" s="1"/>
      <c r="R1" s="1"/>
      <c r="S1" s="1"/>
      <c r="T1" s="1"/>
      <c r="U1" s="1"/>
      <c r="V1" s="2" t="s">
        <v>79</v>
      </c>
    </row>
    <row r="2" spans="1:22" ht="12.75">
      <c r="A2" s="1"/>
      <c r="B2" s="1"/>
      <c r="C2" s="23"/>
      <c r="D2" s="1"/>
      <c r="E2" s="1"/>
      <c r="F2" s="1"/>
      <c r="G2" s="1"/>
      <c r="H2" s="1"/>
      <c r="I2" s="23"/>
      <c r="J2" s="23"/>
      <c r="K2" s="1"/>
      <c r="L2" s="1"/>
      <c r="M2" s="1"/>
      <c r="N2" s="1"/>
      <c r="O2" s="23"/>
      <c r="P2" s="1"/>
      <c r="Q2" s="1"/>
      <c r="R2" s="1"/>
      <c r="S2" s="1"/>
      <c r="T2" s="1"/>
      <c r="U2" s="7"/>
      <c r="V2" s="1"/>
    </row>
    <row r="3" spans="1:22" ht="65.25" customHeight="1">
      <c r="A3" s="73" t="s">
        <v>134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30.75" customHeight="1">
      <c r="A4" s="74" t="s">
        <v>77</v>
      </c>
      <c r="B4" s="81" t="s">
        <v>2</v>
      </c>
      <c r="C4" s="80" t="s">
        <v>99</v>
      </c>
      <c r="D4" s="81" t="s">
        <v>80</v>
      </c>
      <c r="E4" s="81"/>
      <c r="F4" s="81"/>
      <c r="G4" s="81"/>
      <c r="H4" s="81"/>
      <c r="I4" s="80" t="s">
        <v>100</v>
      </c>
      <c r="J4" s="77" t="s">
        <v>81</v>
      </c>
      <c r="K4" s="78"/>
      <c r="L4" s="78"/>
      <c r="M4" s="78"/>
      <c r="N4" s="79"/>
      <c r="O4" s="80" t="s">
        <v>101</v>
      </c>
      <c r="P4" s="81" t="s">
        <v>81</v>
      </c>
      <c r="Q4" s="81"/>
      <c r="R4" s="81"/>
      <c r="S4" s="81"/>
      <c r="T4" s="81"/>
      <c r="U4" s="81" t="s">
        <v>124</v>
      </c>
      <c r="V4" s="81" t="s">
        <v>104</v>
      </c>
    </row>
    <row r="5" spans="1:22" ht="198" customHeight="1">
      <c r="A5" s="76"/>
      <c r="B5" s="81"/>
      <c r="C5" s="80"/>
      <c r="D5" s="32" t="s">
        <v>135</v>
      </c>
      <c r="E5" s="32" t="s">
        <v>136</v>
      </c>
      <c r="F5" s="32" t="s">
        <v>102</v>
      </c>
      <c r="G5" s="32" t="s">
        <v>137</v>
      </c>
      <c r="H5" s="32" t="s">
        <v>138</v>
      </c>
      <c r="I5" s="80"/>
      <c r="J5" s="32" t="s">
        <v>139</v>
      </c>
      <c r="K5" s="32" t="s">
        <v>140</v>
      </c>
      <c r="L5" s="32" t="s">
        <v>103</v>
      </c>
      <c r="M5" s="32" t="s">
        <v>141</v>
      </c>
      <c r="N5" s="32" t="s">
        <v>142</v>
      </c>
      <c r="O5" s="80"/>
      <c r="P5" s="32" t="s">
        <v>143</v>
      </c>
      <c r="Q5" s="32" t="s">
        <v>144</v>
      </c>
      <c r="R5" s="32" t="s">
        <v>103</v>
      </c>
      <c r="S5" s="32" t="s">
        <v>145</v>
      </c>
      <c r="T5" s="32" t="s">
        <v>146</v>
      </c>
      <c r="U5" s="81"/>
      <c r="V5" s="81"/>
    </row>
    <row r="6" spans="1:22" ht="12.75">
      <c r="A6" s="4">
        <v>1</v>
      </c>
      <c r="B6" s="44">
        <v>2</v>
      </c>
      <c r="C6" s="45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5">
        <v>9</v>
      </c>
      <c r="J6" s="45">
        <v>10</v>
      </c>
      <c r="K6" s="44">
        <v>11</v>
      </c>
      <c r="L6" s="44">
        <v>12</v>
      </c>
      <c r="M6" s="44">
        <v>13</v>
      </c>
      <c r="N6" s="44">
        <v>14</v>
      </c>
      <c r="O6" s="45">
        <v>15</v>
      </c>
      <c r="P6" s="44">
        <v>16</v>
      </c>
      <c r="Q6" s="44">
        <v>17</v>
      </c>
      <c r="R6" s="44">
        <v>18</v>
      </c>
      <c r="S6" s="44">
        <v>19</v>
      </c>
      <c r="T6" s="44">
        <v>20</v>
      </c>
      <c r="U6" s="44">
        <v>21</v>
      </c>
      <c r="V6" s="44">
        <v>22</v>
      </c>
    </row>
    <row r="7" spans="1:22" ht="12.75">
      <c r="A7" s="15"/>
      <c r="B7" s="40" t="s">
        <v>3</v>
      </c>
      <c r="C7" s="46">
        <f>SUM(C9:C94)</f>
        <v>1884</v>
      </c>
      <c r="D7" s="46"/>
      <c r="E7" s="46"/>
      <c r="F7" s="46"/>
      <c r="G7" s="46"/>
      <c r="H7" s="46"/>
      <c r="I7" s="46">
        <f>SUM(I9:I94)</f>
        <v>334105</v>
      </c>
      <c r="J7" s="46"/>
      <c r="K7" s="46"/>
      <c r="L7" s="46"/>
      <c r="M7" s="46"/>
      <c r="N7" s="46"/>
      <c r="O7" s="46">
        <f>SUM(O9:O94)</f>
        <v>693573</v>
      </c>
      <c r="P7" s="46"/>
      <c r="Q7" s="46"/>
      <c r="R7" s="46"/>
      <c r="S7" s="46"/>
      <c r="T7" s="46"/>
      <c r="U7" s="47">
        <f>SUM(U9:U94)</f>
        <v>1114402162.0087342</v>
      </c>
      <c r="V7" s="48">
        <f>SUM(V9:V94)</f>
        <v>75407879.79999998</v>
      </c>
    </row>
    <row r="8" spans="1:22" ht="12" customHeight="1">
      <c r="A8" s="15"/>
      <c r="B8" s="40"/>
      <c r="C8" s="49"/>
      <c r="D8" s="50"/>
      <c r="E8" s="50"/>
      <c r="F8" s="50"/>
      <c r="G8" s="50"/>
      <c r="H8" s="50"/>
      <c r="I8" s="51"/>
      <c r="J8" s="51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2"/>
    </row>
    <row r="9" spans="1:22" s="30" customFormat="1" ht="14.25" customHeight="1">
      <c r="A9" s="15">
        <v>1</v>
      </c>
      <c r="B9" s="66" t="s">
        <v>112</v>
      </c>
      <c r="C9" s="53">
        <v>8</v>
      </c>
      <c r="D9" s="54">
        <v>12728.74</v>
      </c>
      <c r="E9" s="54">
        <f>D9*1.04</f>
        <v>13237.8896</v>
      </c>
      <c r="F9" s="58">
        <v>1</v>
      </c>
      <c r="G9" s="54">
        <f>D9*F9</f>
        <v>12728.74</v>
      </c>
      <c r="H9" s="54">
        <f>E9*F9</f>
        <v>13237.8896</v>
      </c>
      <c r="I9" s="53">
        <v>1348</v>
      </c>
      <c r="J9" s="54">
        <v>3182.19</v>
      </c>
      <c r="K9" s="54">
        <f>J9*1.04</f>
        <v>3309.4776</v>
      </c>
      <c r="L9" s="58">
        <v>1</v>
      </c>
      <c r="M9" s="54">
        <f>J9*L9</f>
        <v>3182.19</v>
      </c>
      <c r="N9" s="54">
        <f>K9*L9</f>
        <v>3309.4776</v>
      </c>
      <c r="O9" s="53">
        <v>2537</v>
      </c>
      <c r="P9" s="54">
        <v>6364.36</v>
      </c>
      <c r="Q9" s="54">
        <f>P9*1.04</f>
        <v>6618.9344</v>
      </c>
      <c r="R9" s="58">
        <v>1</v>
      </c>
      <c r="S9" s="54">
        <f>P9*R9</f>
        <v>6364.36</v>
      </c>
      <c r="T9" s="54">
        <f>Q9*R9</f>
        <v>6618.9344</v>
      </c>
      <c r="U9" s="54">
        <f>((C9*G9+I9*M9+O9*S9)+(C9*H9+I9*N9+O9*T9)*11)*1.5/100</f>
        <v>3832354.106976</v>
      </c>
      <c r="V9" s="55">
        <f>ROUND((((C9*G9+I9*M9+O9*S9)+(C9*H9+I9*N9+O9*T9)*11+U9)/1000),1)</f>
        <v>259322.6</v>
      </c>
    </row>
    <row r="10" spans="1:22" s="30" customFormat="1" ht="14.25" customHeight="1">
      <c r="A10" s="15">
        <v>2</v>
      </c>
      <c r="B10" s="66" t="s">
        <v>55</v>
      </c>
      <c r="C10" s="53">
        <v>4</v>
      </c>
      <c r="D10" s="54">
        <v>12728.74</v>
      </c>
      <c r="E10" s="54">
        <f aca="true" t="shared" si="0" ref="E10:E68">D10*1.04</f>
        <v>13237.8896</v>
      </c>
      <c r="F10" s="58">
        <v>1.4</v>
      </c>
      <c r="G10" s="54">
        <f aca="true" t="shared" si="1" ref="G10:G68">D10*F10</f>
        <v>17820.235999999997</v>
      </c>
      <c r="H10" s="54">
        <f aca="true" t="shared" si="2" ref="H10:H68">E10*F10</f>
        <v>18533.045439999998</v>
      </c>
      <c r="I10" s="53">
        <v>965</v>
      </c>
      <c r="J10" s="54">
        <v>3182.19</v>
      </c>
      <c r="K10" s="54">
        <f aca="true" t="shared" si="3" ref="K10:K68">J10*1.04</f>
        <v>3309.4776</v>
      </c>
      <c r="L10" s="58">
        <v>1.4</v>
      </c>
      <c r="M10" s="54">
        <f aca="true" t="shared" si="4" ref="M10:M68">J10*L10</f>
        <v>4455.066</v>
      </c>
      <c r="N10" s="54">
        <f aca="true" t="shared" si="5" ref="N10:N68">K10*L10</f>
        <v>4633.26864</v>
      </c>
      <c r="O10" s="53">
        <v>2056</v>
      </c>
      <c r="P10" s="54">
        <v>6364.36</v>
      </c>
      <c r="Q10" s="54">
        <f aca="true" t="shared" si="6" ref="Q10:Q68">P10*1.04</f>
        <v>6618.9344</v>
      </c>
      <c r="R10" s="58">
        <v>1.4</v>
      </c>
      <c r="S10" s="54">
        <f aca="true" t="shared" si="7" ref="S10:S68">P10*R10</f>
        <v>8910.104</v>
      </c>
      <c r="T10" s="54">
        <f aca="true" t="shared" si="8" ref="T10:T68">Q10*R10</f>
        <v>9266.50816</v>
      </c>
      <c r="U10" s="54">
        <f aca="true" t="shared" si="9" ref="U10:U68">((C10*G10+I10*M10+O10*S10)+(C10*H10+I10*N10+O10*T10)*11)*1.5/100</f>
        <v>4233878.139262799</v>
      </c>
      <c r="V10" s="55">
        <f aca="true" t="shared" si="10" ref="V10:V68">ROUND((((C10*G10+I10*M10+O10*S10)+(C10*H10+I10*N10+O10*T10)*11+U10)/1000),1)</f>
        <v>286492.4</v>
      </c>
    </row>
    <row r="11" spans="1:22" s="30" customFormat="1" ht="14.25" customHeight="1">
      <c r="A11" s="15">
        <v>3</v>
      </c>
      <c r="B11" s="66" t="s">
        <v>39</v>
      </c>
      <c r="C11" s="53">
        <v>95</v>
      </c>
      <c r="D11" s="54">
        <v>12728.74</v>
      </c>
      <c r="E11" s="54">
        <f t="shared" si="0"/>
        <v>13237.8896</v>
      </c>
      <c r="F11" s="58">
        <v>1.15</v>
      </c>
      <c r="G11" s="54">
        <f t="shared" si="1"/>
        <v>14638.051</v>
      </c>
      <c r="H11" s="54">
        <f t="shared" si="2"/>
        <v>15223.57304</v>
      </c>
      <c r="I11" s="53">
        <v>10028</v>
      </c>
      <c r="J11" s="54">
        <v>3182.19</v>
      </c>
      <c r="K11" s="54">
        <f t="shared" si="3"/>
        <v>3309.4776</v>
      </c>
      <c r="L11" s="58">
        <v>1.15</v>
      </c>
      <c r="M11" s="54">
        <f t="shared" si="4"/>
        <v>3659.5184999999997</v>
      </c>
      <c r="N11" s="54">
        <f t="shared" si="5"/>
        <v>3805.8992399999997</v>
      </c>
      <c r="O11" s="53">
        <v>20740</v>
      </c>
      <c r="P11" s="54">
        <v>6364.36</v>
      </c>
      <c r="Q11" s="54">
        <f t="shared" si="6"/>
        <v>6618.9344</v>
      </c>
      <c r="R11" s="58">
        <v>1.15</v>
      </c>
      <c r="S11" s="54">
        <f t="shared" si="7"/>
        <v>7319.013999999999</v>
      </c>
      <c r="T11" s="54">
        <f t="shared" si="8"/>
        <v>7611.77456</v>
      </c>
      <c r="U11" s="54">
        <f t="shared" si="9"/>
        <v>35432469.48051179</v>
      </c>
      <c r="V11" s="55">
        <f t="shared" si="10"/>
        <v>2397597.1</v>
      </c>
    </row>
    <row r="12" spans="1:22" s="30" customFormat="1" ht="14.25" customHeight="1">
      <c r="A12" s="15">
        <v>4</v>
      </c>
      <c r="B12" s="66" t="s">
        <v>56</v>
      </c>
      <c r="C12" s="53">
        <v>0</v>
      </c>
      <c r="D12" s="54">
        <v>12728.74</v>
      </c>
      <c r="E12" s="54">
        <f t="shared" si="0"/>
        <v>13237.8896</v>
      </c>
      <c r="F12" s="57">
        <v>1.21</v>
      </c>
      <c r="G12" s="54">
        <f t="shared" si="1"/>
        <v>15401.775399999999</v>
      </c>
      <c r="H12" s="54">
        <f t="shared" si="2"/>
        <v>16017.846416</v>
      </c>
      <c r="I12" s="53">
        <v>3345</v>
      </c>
      <c r="J12" s="54">
        <v>3182.19</v>
      </c>
      <c r="K12" s="54">
        <f t="shared" si="3"/>
        <v>3309.4776</v>
      </c>
      <c r="L12" s="57">
        <v>1.21</v>
      </c>
      <c r="M12" s="54">
        <f t="shared" si="4"/>
        <v>3850.4499</v>
      </c>
      <c r="N12" s="54">
        <f t="shared" si="5"/>
        <v>4004.467896</v>
      </c>
      <c r="O12" s="56">
        <v>7336</v>
      </c>
      <c r="P12" s="54">
        <v>6364.36</v>
      </c>
      <c r="Q12" s="54">
        <f t="shared" si="6"/>
        <v>6618.9344</v>
      </c>
      <c r="R12" s="57">
        <v>1.21</v>
      </c>
      <c r="S12" s="54">
        <f t="shared" si="7"/>
        <v>7700.875599999999</v>
      </c>
      <c r="T12" s="54">
        <f t="shared" si="8"/>
        <v>8008.910624</v>
      </c>
      <c r="U12" s="54">
        <f t="shared" si="9"/>
        <v>12945072.393970862</v>
      </c>
      <c r="V12" s="55">
        <f t="shared" si="10"/>
        <v>875949.9</v>
      </c>
    </row>
    <row r="13" spans="1:22" s="30" customFormat="1" ht="14.25" customHeight="1">
      <c r="A13" s="15">
        <v>5</v>
      </c>
      <c r="B13" s="66" t="s">
        <v>30</v>
      </c>
      <c r="C13" s="53">
        <v>11</v>
      </c>
      <c r="D13" s="54">
        <v>12728.74</v>
      </c>
      <c r="E13" s="54">
        <f t="shared" si="0"/>
        <v>13237.8896</v>
      </c>
      <c r="F13" s="58">
        <v>1</v>
      </c>
      <c r="G13" s="54">
        <f t="shared" si="1"/>
        <v>12728.74</v>
      </c>
      <c r="H13" s="54">
        <f t="shared" si="2"/>
        <v>13237.8896</v>
      </c>
      <c r="I13" s="53">
        <v>16630</v>
      </c>
      <c r="J13" s="54">
        <v>3182.19</v>
      </c>
      <c r="K13" s="54">
        <f t="shared" si="3"/>
        <v>3309.4776</v>
      </c>
      <c r="L13" s="58">
        <v>1</v>
      </c>
      <c r="M13" s="54">
        <f t="shared" si="4"/>
        <v>3182.19</v>
      </c>
      <c r="N13" s="54">
        <f t="shared" si="5"/>
        <v>3309.4776</v>
      </c>
      <c r="O13" s="53">
        <v>42990</v>
      </c>
      <c r="P13" s="54">
        <v>6364.36</v>
      </c>
      <c r="Q13" s="54">
        <f t="shared" si="6"/>
        <v>6618.9344</v>
      </c>
      <c r="R13" s="58">
        <v>1</v>
      </c>
      <c r="S13" s="54">
        <f t="shared" si="7"/>
        <v>6364.36</v>
      </c>
      <c r="T13" s="54">
        <f t="shared" si="8"/>
        <v>6618.9344</v>
      </c>
      <c r="U13" s="54">
        <f t="shared" si="9"/>
        <v>60955441.239984</v>
      </c>
      <c r="V13" s="55">
        <f t="shared" si="10"/>
        <v>4124651.5</v>
      </c>
    </row>
    <row r="14" spans="1:22" s="30" customFormat="1" ht="14.25" customHeight="1">
      <c r="A14" s="15">
        <v>6</v>
      </c>
      <c r="B14" s="66" t="s">
        <v>31</v>
      </c>
      <c r="C14" s="53">
        <v>0</v>
      </c>
      <c r="D14" s="54">
        <v>12728.74</v>
      </c>
      <c r="E14" s="54">
        <f t="shared" si="0"/>
        <v>13237.8896</v>
      </c>
      <c r="F14" s="58">
        <v>1</v>
      </c>
      <c r="G14" s="54">
        <f t="shared" si="1"/>
        <v>12728.74</v>
      </c>
      <c r="H14" s="54">
        <f t="shared" si="2"/>
        <v>13237.8896</v>
      </c>
      <c r="I14" s="53">
        <v>8805</v>
      </c>
      <c r="J14" s="54">
        <v>3182.19</v>
      </c>
      <c r="K14" s="54">
        <f t="shared" si="3"/>
        <v>3309.4776</v>
      </c>
      <c r="L14" s="58">
        <v>1</v>
      </c>
      <c r="M14" s="54">
        <f t="shared" si="4"/>
        <v>3182.19</v>
      </c>
      <c r="N14" s="54">
        <f t="shared" si="5"/>
        <v>3309.4776</v>
      </c>
      <c r="O14" s="53">
        <v>23300</v>
      </c>
      <c r="P14" s="54">
        <v>6364.36</v>
      </c>
      <c r="Q14" s="54">
        <f t="shared" si="6"/>
        <v>6618.9344</v>
      </c>
      <c r="R14" s="58">
        <v>1</v>
      </c>
      <c r="S14" s="54">
        <f t="shared" si="7"/>
        <v>6364.36</v>
      </c>
      <c r="T14" s="54">
        <f t="shared" si="8"/>
        <v>6618.9344</v>
      </c>
      <c r="U14" s="54">
        <f t="shared" si="9"/>
        <v>32899216.65927</v>
      </c>
      <c r="V14" s="55">
        <f t="shared" si="10"/>
        <v>2226180.3</v>
      </c>
    </row>
    <row r="15" spans="1:22" s="30" customFormat="1" ht="14.25" customHeight="1">
      <c r="A15" s="15">
        <v>7</v>
      </c>
      <c r="B15" s="66" t="s">
        <v>113</v>
      </c>
      <c r="C15" s="53">
        <v>10</v>
      </c>
      <c r="D15" s="54">
        <v>12728.74</v>
      </c>
      <c r="E15" s="54">
        <f t="shared" si="0"/>
        <v>13237.8896</v>
      </c>
      <c r="F15" s="58">
        <v>1</v>
      </c>
      <c r="G15" s="54">
        <f t="shared" si="1"/>
        <v>12728.74</v>
      </c>
      <c r="H15" s="54">
        <f t="shared" si="2"/>
        <v>13237.8896</v>
      </c>
      <c r="I15" s="53">
        <v>4305</v>
      </c>
      <c r="J15" s="54">
        <v>3182.19</v>
      </c>
      <c r="K15" s="54">
        <f t="shared" si="3"/>
        <v>3309.4776</v>
      </c>
      <c r="L15" s="58">
        <v>1</v>
      </c>
      <c r="M15" s="54">
        <f t="shared" si="4"/>
        <v>3182.19</v>
      </c>
      <c r="N15" s="54">
        <f t="shared" si="5"/>
        <v>3309.4776</v>
      </c>
      <c r="O15" s="53">
        <v>7637</v>
      </c>
      <c r="P15" s="54">
        <v>6364.36</v>
      </c>
      <c r="Q15" s="54">
        <f t="shared" si="6"/>
        <v>6618.9344</v>
      </c>
      <c r="R15" s="58">
        <v>1</v>
      </c>
      <c r="S15" s="54">
        <f t="shared" si="7"/>
        <v>6364.36</v>
      </c>
      <c r="T15" s="54">
        <f t="shared" si="8"/>
        <v>6618.9344</v>
      </c>
      <c r="U15" s="54">
        <f t="shared" si="9"/>
        <v>11649668.016222</v>
      </c>
      <c r="V15" s="55">
        <f t="shared" si="10"/>
        <v>788294.2</v>
      </c>
    </row>
    <row r="16" spans="1:22" s="30" customFormat="1" ht="14.25" customHeight="1">
      <c r="A16" s="15">
        <v>8</v>
      </c>
      <c r="B16" s="66" t="s">
        <v>34</v>
      </c>
      <c r="C16" s="53">
        <v>0</v>
      </c>
      <c r="D16" s="54">
        <v>12728.74</v>
      </c>
      <c r="E16" s="54">
        <f t="shared" si="0"/>
        <v>13237.8896</v>
      </c>
      <c r="F16" s="58">
        <v>1.2</v>
      </c>
      <c r="G16" s="54">
        <f t="shared" si="1"/>
        <v>15274.488</v>
      </c>
      <c r="H16" s="54">
        <f t="shared" si="2"/>
        <v>15885.46752</v>
      </c>
      <c r="I16" s="53">
        <v>690</v>
      </c>
      <c r="J16" s="54">
        <v>3182.19</v>
      </c>
      <c r="K16" s="54">
        <f t="shared" si="3"/>
        <v>3309.4776</v>
      </c>
      <c r="L16" s="58">
        <v>1.2</v>
      </c>
      <c r="M16" s="54">
        <f t="shared" si="4"/>
        <v>3818.6279999999997</v>
      </c>
      <c r="N16" s="54">
        <f t="shared" si="5"/>
        <v>3971.37312</v>
      </c>
      <c r="O16" s="53">
        <v>1675</v>
      </c>
      <c r="P16" s="54">
        <v>6364.36</v>
      </c>
      <c r="Q16" s="54">
        <f t="shared" si="6"/>
        <v>6618.9344</v>
      </c>
      <c r="R16" s="58">
        <v>1.2</v>
      </c>
      <c r="S16" s="54">
        <f t="shared" si="7"/>
        <v>7637.231999999999</v>
      </c>
      <c r="T16" s="54">
        <f t="shared" si="8"/>
        <v>7942.72128</v>
      </c>
      <c r="U16" s="54">
        <f t="shared" si="9"/>
        <v>2878718.677272</v>
      </c>
      <c r="V16" s="55">
        <f t="shared" si="10"/>
        <v>194793.3</v>
      </c>
    </row>
    <row r="17" spans="1:22" s="30" customFormat="1" ht="14.25" customHeight="1">
      <c r="A17" s="15">
        <v>9</v>
      </c>
      <c r="B17" s="66" t="s">
        <v>114</v>
      </c>
      <c r="C17" s="53">
        <v>2</v>
      </c>
      <c r="D17" s="54">
        <v>12728.74</v>
      </c>
      <c r="E17" s="54">
        <f t="shared" si="0"/>
        <v>13237.8896</v>
      </c>
      <c r="F17" s="58">
        <v>1</v>
      </c>
      <c r="G17" s="54">
        <f t="shared" si="1"/>
        <v>12728.74</v>
      </c>
      <c r="H17" s="54">
        <f t="shared" si="2"/>
        <v>13237.8896</v>
      </c>
      <c r="I17" s="53">
        <v>1290</v>
      </c>
      <c r="J17" s="54">
        <v>3182.19</v>
      </c>
      <c r="K17" s="54">
        <f t="shared" si="3"/>
        <v>3309.4776</v>
      </c>
      <c r="L17" s="58">
        <v>1</v>
      </c>
      <c r="M17" s="54">
        <f t="shared" si="4"/>
        <v>3182.19</v>
      </c>
      <c r="N17" s="54">
        <f t="shared" si="5"/>
        <v>3309.4776</v>
      </c>
      <c r="O17" s="53">
        <v>3287</v>
      </c>
      <c r="P17" s="54">
        <v>6364.36</v>
      </c>
      <c r="Q17" s="54">
        <f t="shared" si="6"/>
        <v>6618.9344</v>
      </c>
      <c r="R17" s="58">
        <v>1</v>
      </c>
      <c r="S17" s="54">
        <f t="shared" si="7"/>
        <v>6364.36</v>
      </c>
      <c r="T17" s="54">
        <f t="shared" si="8"/>
        <v>6618.9344</v>
      </c>
      <c r="U17" s="54">
        <f t="shared" si="9"/>
        <v>4674354.985739999</v>
      </c>
      <c r="V17" s="55">
        <f t="shared" si="10"/>
        <v>316298</v>
      </c>
    </row>
    <row r="18" spans="1:22" s="30" customFormat="1" ht="14.25" customHeight="1">
      <c r="A18" s="15">
        <v>10</v>
      </c>
      <c r="B18" s="66" t="s">
        <v>21</v>
      </c>
      <c r="C18" s="53">
        <v>19</v>
      </c>
      <c r="D18" s="54">
        <v>12728.74</v>
      </c>
      <c r="E18" s="54">
        <f t="shared" si="0"/>
        <v>13237.8896</v>
      </c>
      <c r="F18" s="58">
        <v>1.208</v>
      </c>
      <c r="G18" s="54">
        <f t="shared" si="1"/>
        <v>15376.31792</v>
      </c>
      <c r="H18" s="54">
        <f t="shared" si="2"/>
        <v>15991.3706368</v>
      </c>
      <c r="I18" s="53">
        <v>1220</v>
      </c>
      <c r="J18" s="54">
        <v>3182.19</v>
      </c>
      <c r="K18" s="54">
        <f t="shared" si="3"/>
        <v>3309.4776</v>
      </c>
      <c r="L18" s="58">
        <v>1.208</v>
      </c>
      <c r="M18" s="54">
        <f t="shared" si="4"/>
        <v>3844.08552</v>
      </c>
      <c r="N18" s="54">
        <f t="shared" si="5"/>
        <v>3997.8489408</v>
      </c>
      <c r="O18" s="53">
        <v>1975</v>
      </c>
      <c r="P18" s="54">
        <v>6364.36</v>
      </c>
      <c r="Q18" s="54">
        <f t="shared" si="6"/>
        <v>6618.9344</v>
      </c>
      <c r="R18" s="58">
        <v>1.208</v>
      </c>
      <c r="S18" s="54">
        <f t="shared" si="7"/>
        <v>7688.146879999999</v>
      </c>
      <c r="T18" s="54">
        <f t="shared" si="8"/>
        <v>7995.6727552</v>
      </c>
      <c r="U18" s="54">
        <f t="shared" si="9"/>
        <v>3762980.1647734083</v>
      </c>
      <c r="V18" s="55">
        <f t="shared" si="10"/>
        <v>254628.3</v>
      </c>
    </row>
    <row r="19" spans="1:22" s="30" customFormat="1" ht="14.25" customHeight="1">
      <c r="A19" s="15">
        <v>11</v>
      </c>
      <c r="B19" s="66" t="s">
        <v>22</v>
      </c>
      <c r="C19" s="53">
        <v>21</v>
      </c>
      <c r="D19" s="54">
        <v>12728.74</v>
      </c>
      <c r="E19" s="54">
        <f t="shared" si="0"/>
        <v>13237.8896</v>
      </c>
      <c r="F19" s="58">
        <v>1.3</v>
      </c>
      <c r="G19" s="54">
        <f t="shared" si="1"/>
        <v>16547.362</v>
      </c>
      <c r="H19" s="54">
        <f t="shared" si="2"/>
        <v>17209.25648</v>
      </c>
      <c r="I19" s="53">
        <v>1669</v>
      </c>
      <c r="J19" s="54">
        <v>3182.19</v>
      </c>
      <c r="K19" s="54">
        <f t="shared" si="3"/>
        <v>3309.4776</v>
      </c>
      <c r="L19" s="58">
        <v>1.3</v>
      </c>
      <c r="M19" s="54">
        <f t="shared" si="4"/>
        <v>4136.847000000001</v>
      </c>
      <c r="N19" s="54">
        <f t="shared" si="5"/>
        <v>4302.32088</v>
      </c>
      <c r="O19" s="53">
        <v>2651</v>
      </c>
      <c r="P19" s="54">
        <v>6364.36</v>
      </c>
      <c r="Q19" s="54">
        <f t="shared" si="6"/>
        <v>6618.9344</v>
      </c>
      <c r="R19" s="58">
        <v>1.3</v>
      </c>
      <c r="S19" s="54">
        <f t="shared" si="7"/>
        <v>8273.668</v>
      </c>
      <c r="T19" s="54">
        <f t="shared" si="8"/>
        <v>8604.61472</v>
      </c>
      <c r="U19" s="54">
        <f t="shared" si="9"/>
        <v>5445993.0486858</v>
      </c>
      <c r="V19" s="55">
        <f t="shared" si="10"/>
        <v>368512.2</v>
      </c>
    </row>
    <row r="20" spans="1:22" s="30" customFormat="1" ht="14.25" customHeight="1">
      <c r="A20" s="15">
        <v>12</v>
      </c>
      <c r="B20" s="66" t="s">
        <v>85</v>
      </c>
      <c r="C20" s="53">
        <v>20</v>
      </c>
      <c r="D20" s="54">
        <v>12728.74</v>
      </c>
      <c r="E20" s="54">
        <f t="shared" si="0"/>
        <v>13237.8896</v>
      </c>
      <c r="F20" s="58">
        <v>1</v>
      </c>
      <c r="G20" s="54">
        <f t="shared" si="1"/>
        <v>12728.74</v>
      </c>
      <c r="H20" s="54">
        <f t="shared" si="2"/>
        <v>13237.8896</v>
      </c>
      <c r="I20" s="53">
        <v>6135</v>
      </c>
      <c r="J20" s="54">
        <v>3182.19</v>
      </c>
      <c r="K20" s="54">
        <f t="shared" si="3"/>
        <v>3309.4776</v>
      </c>
      <c r="L20" s="58">
        <v>1</v>
      </c>
      <c r="M20" s="54">
        <f t="shared" si="4"/>
        <v>3182.19</v>
      </c>
      <c r="N20" s="54">
        <f t="shared" si="5"/>
        <v>3309.4776</v>
      </c>
      <c r="O20" s="53">
        <v>11304</v>
      </c>
      <c r="P20" s="54">
        <v>6364.36</v>
      </c>
      <c r="Q20" s="54">
        <f t="shared" si="6"/>
        <v>6618.9344</v>
      </c>
      <c r="R20" s="58">
        <v>1</v>
      </c>
      <c r="S20" s="54">
        <f t="shared" si="7"/>
        <v>6364.36</v>
      </c>
      <c r="T20" s="54">
        <f t="shared" si="8"/>
        <v>6618.9344</v>
      </c>
      <c r="U20" s="54">
        <f t="shared" si="9"/>
        <v>17114958.697074</v>
      </c>
      <c r="V20" s="55">
        <f t="shared" si="10"/>
        <v>1158112.2</v>
      </c>
    </row>
    <row r="21" spans="1:22" s="30" customFormat="1" ht="14.25" customHeight="1">
      <c r="A21" s="15">
        <v>13</v>
      </c>
      <c r="B21" s="66" t="s">
        <v>40</v>
      </c>
      <c r="C21" s="53">
        <v>7</v>
      </c>
      <c r="D21" s="54">
        <v>12728.74</v>
      </c>
      <c r="E21" s="54">
        <f t="shared" si="0"/>
        <v>13237.8896</v>
      </c>
      <c r="F21" s="58">
        <v>1</v>
      </c>
      <c r="G21" s="54">
        <f t="shared" si="1"/>
        <v>12728.74</v>
      </c>
      <c r="H21" s="54">
        <f t="shared" si="2"/>
        <v>13237.8896</v>
      </c>
      <c r="I21" s="53">
        <v>1657</v>
      </c>
      <c r="J21" s="54">
        <v>3182.19</v>
      </c>
      <c r="K21" s="54">
        <f t="shared" si="3"/>
        <v>3309.4776</v>
      </c>
      <c r="L21" s="58">
        <v>1</v>
      </c>
      <c r="M21" s="54">
        <f t="shared" si="4"/>
        <v>3182.19</v>
      </c>
      <c r="N21" s="54">
        <f t="shared" si="5"/>
        <v>3309.4776</v>
      </c>
      <c r="O21" s="53">
        <v>3018</v>
      </c>
      <c r="P21" s="54">
        <v>6364.36</v>
      </c>
      <c r="Q21" s="54">
        <f t="shared" si="6"/>
        <v>6618.9344</v>
      </c>
      <c r="R21" s="58">
        <v>1</v>
      </c>
      <c r="S21" s="54">
        <f t="shared" si="7"/>
        <v>6364.36</v>
      </c>
      <c r="T21" s="54">
        <f t="shared" si="8"/>
        <v>6618.9344</v>
      </c>
      <c r="U21" s="54">
        <f t="shared" si="9"/>
        <v>4584692.676233999</v>
      </c>
      <c r="V21" s="55">
        <f t="shared" si="10"/>
        <v>310230.9</v>
      </c>
    </row>
    <row r="22" spans="1:22" s="30" customFormat="1" ht="14.25" customHeight="1">
      <c r="A22" s="15">
        <v>14</v>
      </c>
      <c r="B22" s="66" t="s">
        <v>41</v>
      </c>
      <c r="C22" s="53">
        <v>4</v>
      </c>
      <c r="D22" s="54">
        <v>12728.74</v>
      </c>
      <c r="E22" s="54">
        <f t="shared" si="0"/>
        <v>13237.8896</v>
      </c>
      <c r="F22" s="58">
        <v>1</v>
      </c>
      <c r="G22" s="54">
        <f t="shared" si="1"/>
        <v>12728.74</v>
      </c>
      <c r="H22" s="54">
        <f t="shared" si="2"/>
        <v>13237.8896</v>
      </c>
      <c r="I22" s="53">
        <v>973</v>
      </c>
      <c r="J22" s="54">
        <v>3182.19</v>
      </c>
      <c r="K22" s="54">
        <f t="shared" si="3"/>
        <v>3309.4776</v>
      </c>
      <c r="L22" s="58">
        <v>1</v>
      </c>
      <c r="M22" s="54">
        <f t="shared" si="4"/>
        <v>3182.19</v>
      </c>
      <c r="N22" s="54">
        <f t="shared" si="5"/>
        <v>3309.4776</v>
      </c>
      <c r="O22" s="53">
        <v>2000</v>
      </c>
      <c r="P22" s="54">
        <v>6364.36</v>
      </c>
      <c r="Q22" s="54">
        <f t="shared" si="6"/>
        <v>6618.9344</v>
      </c>
      <c r="R22" s="58">
        <v>1</v>
      </c>
      <c r="S22" s="54">
        <f t="shared" si="7"/>
        <v>6364.36</v>
      </c>
      <c r="T22" s="54">
        <f t="shared" si="8"/>
        <v>6618.9344</v>
      </c>
      <c r="U22" s="54">
        <f t="shared" si="9"/>
        <v>2962444.027878</v>
      </c>
      <c r="V22" s="55">
        <f t="shared" si="10"/>
        <v>200458.7</v>
      </c>
    </row>
    <row r="23" spans="1:22" s="30" customFormat="1" ht="14.25" customHeight="1">
      <c r="A23" s="15">
        <v>15</v>
      </c>
      <c r="B23" s="66" t="s">
        <v>67</v>
      </c>
      <c r="C23" s="53">
        <v>1</v>
      </c>
      <c r="D23" s="54">
        <v>12728.74</v>
      </c>
      <c r="E23" s="54">
        <f t="shared" si="0"/>
        <v>13237.8896</v>
      </c>
      <c r="F23" s="58">
        <v>1.53</v>
      </c>
      <c r="G23" s="54">
        <f t="shared" si="1"/>
        <v>19474.9722</v>
      </c>
      <c r="H23" s="54">
        <f t="shared" si="2"/>
        <v>20253.971088000002</v>
      </c>
      <c r="I23" s="53">
        <v>2690</v>
      </c>
      <c r="J23" s="54">
        <v>3182.19</v>
      </c>
      <c r="K23" s="54">
        <f t="shared" si="3"/>
        <v>3309.4776</v>
      </c>
      <c r="L23" s="58">
        <v>1.53</v>
      </c>
      <c r="M23" s="54">
        <f t="shared" si="4"/>
        <v>4868.7507000000005</v>
      </c>
      <c r="N23" s="54">
        <f t="shared" si="5"/>
        <v>5063.500728</v>
      </c>
      <c r="O23" s="53">
        <v>5688</v>
      </c>
      <c r="P23" s="54">
        <v>6364.36</v>
      </c>
      <c r="Q23" s="54">
        <f t="shared" si="6"/>
        <v>6618.9344</v>
      </c>
      <c r="R23" s="58">
        <v>1.53</v>
      </c>
      <c r="S23" s="54">
        <f t="shared" si="7"/>
        <v>9737.4708</v>
      </c>
      <c r="T23" s="54">
        <f t="shared" si="8"/>
        <v>10126.969632</v>
      </c>
      <c r="U23" s="54">
        <f t="shared" si="9"/>
        <v>12782687.46636096</v>
      </c>
      <c r="V23" s="55">
        <f t="shared" si="10"/>
        <v>864961.9</v>
      </c>
    </row>
    <row r="24" spans="1:22" s="30" customFormat="1" ht="14.25" customHeight="1">
      <c r="A24" s="15">
        <v>16</v>
      </c>
      <c r="B24" s="66" t="s">
        <v>115</v>
      </c>
      <c r="C24" s="53">
        <v>0</v>
      </c>
      <c r="D24" s="54">
        <v>12728.74</v>
      </c>
      <c r="E24" s="54">
        <f t="shared" si="0"/>
        <v>13237.8896</v>
      </c>
      <c r="F24" s="58">
        <v>1</v>
      </c>
      <c r="G24" s="54">
        <f t="shared" si="1"/>
        <v>12728.74</v>
      </c>
      <c r="H24" s="54">
        <f t="shared" si="2"/>
        <v>13237.8896</v>
      </c>
      <c r="I24" s="53">
        <v>2255</v>
      </c>
      <c r="J24" s="54">
        <v>3182.19</v>
      </c>
      <c r="K24" s="54">
        <f t="shared" si="3"/>
        <v>3309.4776</v>
      </c>
      <c r="L24" s="58">
        <v>1</v>
      </c>
      <c r="M24" s="54">
        <f t="shared" si="4"/>
        <v>3182.19</v>
      </c>
      <c r="N24" s="54">
        <f t="shared" si="5"/>
        <v>3309.4776</v>
      </c>
      <c r="O24" s="53">
        <v>5895</v>
      </c>
      <c r="P24" s="54">
        <v>6364.36</v>
      </c>
      <c r="Q24" s="54">
        <f t="shared" si="6"/>
        <v>6618.9344</v>
      </c>
      <c r="R24" s="58">
        <v>1</v>
      </c>
      <c r="S24" s="54">
        <f t="shared" si="7"/>
        <v>6364.36</v>
      </c>
      <c r="T24" s="54">
        <f t="shared" si="8"/>
        <v>6618.9344</v>
      </c>
      <c r="U24" s="54">
        <f t="shared" si="9"/>
        <v>8339852.005290001</v>
      </c>
      <c r="V24" s="55">
        <f t="shared" si="10"/>
        <v>564330</v>
      </c>
    </row>
    <row r="25" spans="1:22" s="30" customFormat="1" ht="14.25" customHeight="1">
      <c r="A25" s="15">
        <v>17</v>
      </c>
      <c r="B25" s="66" t="s">
        <v>116</v>
      </c>
      <c r="C25" s="53">
        <v>20</v>
      </c>
      <c r="D25" s="54">
        <v>12728.74</v>
      </c>
      <c r="E25" s="54">
        <f t="shared" si="0"/>
        <v>13237.8896</v>
      </c>
      <c r="F25" s="58">
        <v>1</v>
      </c>
      <c r="G25" s="54">
        <f t="shared" si="1"/>
        <v>12728.74</v>
      </c>
      <c r="H25" s="54">
        <f t="shared" si="2"/>
        <v>13237.8896</v>
      </c>
      <c r="I25" s="53">
        <v>5914</v>
      </c>
      <c r="J25" s="54">
        <v>3182.19</v>
      </c>
      <c r="K25" s="54">
        <f t="shared" si="3"/>
        <v>3309.4776</v>
      </c>
      <c r="L25" s="58">
        <v>1</v>
      </c>
      <c r="M25" s="54">
        <f t="shared" si="4"/>
        <v>3182.19</v>
      </c>
      <c r="N25" s="54">
        <f t="shared" si="5"/>
        <v>3309.4776</v>
      </c>
      <c r="O25" s="53">
        <v>12327</v>
      </c>
      <c r="P25" s="54">
        <v>6364.36</v>
      </c>
      <c r="Q25" s="54">
        <f t="shared" si="6"/>
        <v>6618.9344</v>
      </c>
      <c r="R25" s="58">
        <v>1</v>
      </c>
      <c r="S25" s="54">
        <f t="shared" si="7"/>
        <v>6364.36</v>
      </c>
      <c r="T25" s="54">
        <f t="shared" si="8"/>
        <v>6618.9344</v>
      </c>
      <c r="U25" s="54">
        <f t="shared" si="9"/>
        <v>18198633.772788</v>
      </c>
      <c r="V25" s="55">
        <f t="shared" si="10"/>
        <v>1231440.9</v>
      </c>
    </row>
    <row r="26" spans="1:22" s="30" customFormat="1" ht="14.25" customHeight="1">
      <c r="A26" s="15">
        <v>18</v>
      </c>
      <c r="B26" s="66" t="s">
        <v>57</v>
      </c>
      <c r="C26" s="53">
        <v>0</v>
      </c>
      <c r="D26" s="54">
        <v>12728.74</v>
      </c>
      <c r="E26" s="54">
        <f t="shared" si="0"/>
        <v>13237.8896</v>
      </c>
      <c r="F26" s="58">
        <v>1.4</v>
      </c>
      <c r="G26" s="54">
        <f t="shared" si="1"/>
        <v>17820.235999999997</v>
      </c>
      <c r="H26" s="54">
        <f t="shared" si="2"/>
        <v>18533.045439999998</v>
      </c>
      <c r="I26" s="53">
        <v>2384</v>
      </c>
      <c r="J26" s="54">
        <v>3182.19</v>
      </c>
      <c r="K26" s="54">
        <f t="shared" si="3"/>
        <v>3309.4776</v>
      </c>
      <c r="L26" s="58">
        <v>1.4</v>
      </c>
      <c r="M26" s="54">
        <f t="shared" si="4"/>
        <v>4455.066</v>
      </c>
      <c r="N26" s="54">
        <f t="shared" si="5"/>
        <v>4633.26864</v>
      </c>
      <c r="O26" s="53">
        <v>4700</v>
      </c>
      <c r="P26" s="54">
        <v>6364.36</v>
      </c>
      <c r="Q26" s="54">
        <f t="shared" si="6"/>
        <v>6618.9344</v>
      </c>
      <c r="R26" s="58">
        <v>1.4</v>
      </c>
      <c r="S26" s="54">
        <f t="shared" si="7"/>
        <v>8910.104</v>
      </c>
      <c r="T26" s="54">
        <f t="shared" si="8"/>
        <v>9266.50816</v>
      </c>
      <c r="U26" s="54">
        <f t="shared" si="9"/>
        <v>9796195.122470401</v>
      </c>
      <c r="V26" s="55">
        <f t="shared" si="10"/>
        <v>662875.9</v>
      </c>
    </row>
    <row r="27" spans="1:22" s="30" customFormat="1" ht="14.25" customHeight="1">
      <c r="A27" s="15">
        <v>19</v>
      </c>
      <c r="B27" s="66" t="s">
        <v>42</v>
      </c>
      <c r="C27" s="53">
        <v>10</v>
      </c>
      <c r="D27" s="54">
        <v>12728.74</v>
      </c>
      <c r="E27" s="54">
        <f t="shared" si="0"/>
        <v>13237.8896</v>
      </c>
      <c r="F27" s="57">
        <v>1.15</v>
      </c>
      <c r="G27" s="54">
        <f t="shared" si="1"/>
        <v>14638.051</v>
      </c>
      <c r="H27" s="54">
        <f t="shared" si="2"/>
        <v>15223.57304</v>
      </c>
      <c r="I27" s="53">
        <v>2000</v>
      </c>
      <c r="J27" s="54">
        <v>3182.19</v>
      </c>
      <c r="K27" s="54">
        <f t="shared" si="3"/>
        <v>3309.4776</v>
      </c>
      <c r="L27" s="57">
        <v>1.15</v>
      </c>
      <c r="M27" s="54">
        <f t="shared" si="4"/>
        <v>3659.5184999999997</v>
      </c>
      <c r="N27" s="54">
        <f t="shared" si="5"/>
        <v>3805.8992399999997</v>
      </c>
      <c r="O27" s="56">
        <v>5570</v>
      </c>
      <c r="P27" s="54">
        <v>6364.36</v>
      </c>
      <c r="Q27" s="54">
        <f t="shared" si="6"/>
        <v>6618.9344</v>
      </c>
      <c r="R27" s="57">
        <v>1.15</v>
      </c>
      <c r="S27" s="54">
        <f t="shared" si="7"/>
        <v>7319.013999999999</v>
      </c>
      <c r="T27" s="54">
        <f t="shared" si="8"/>
        <v>7611.77456</v>
      </c>
      <c r="U27" s="54">
        <f t="shared" si="9"/>
        <v>9000151.936433999</v>
      </c>
      <c r="V27" s="55">
        <f t="shared" si="10"/>
        <v>609010.3</v>
      </c>
    </row>
    <row r="28" spans="1:22" s="30" customFormat="1" ht="14.25" customHeight="1">
      <c r="A28" s="15">
        <v>20</v>
      </c>
      <c r="B28" s="66" t="s">
        <v>58</v>
      </c>
      <c r="C28" s="53">
        <v>5</v>
      </c>
      <c r="D28" s="54">
        <v>12728.74</v>
      </c>
      <c r="E28" s="54">
        <f t="shared" si="0"/>
        <v>13237.8896</v>
      </c>
      <c r="F28" s="58">
        <v>1.3</v>
      </c>
      <c r="G28" s="54">
        <f t="shared" si="1"/>
        <v>16547.362</v>
      </c>
      <c r="H28" s="54">
        <f t="shared" si="2"/>
        <v>17209.25648</v>
      </c>
      <c r="I28" s="53">
        <v>1432</v>
      </c>
      <c r="J28" s="54">
        <v>3182.19</v>
      </c>
      <c r="K28" s="54">
        <f t="shared" si="3"/>
        <v>3309.4776</v>
      </c>
      <c r="L28" s="58">
        <v>1.3</v>
      </c>
      <c r="M28" s="54">
        <f t="shared" si="4"/>
        <v>4136.847000000001</v>
      </c>
      <c r="N28" s="54">
        <f t="shared" si="5"/>
        <v>4302.32088</v>
      </c>
      <c r="O28" s="53">
        <v>3170</v>
      </c>
      <c r="P28" s="54">
        <v>6364.36</v>
      </c>
      <c r="Q28" s="54">
        <f t="shared" si="6"/>
        <v>6618.9344</v>
      </c>
      <c r="R28" s="58">
        <v>1.3</v>
      </c>
      <c r="S28" s="54">
        <f t="shared" si="7"/>
        <v>8273.668</v>
      </c>
      <c r="T28" s="54">
        <f t="shared" si="8"/>
        <v>8604.61472</v>
      </c>
      <c r="U28" s="54">
        <f t="shared" si="9"/>
        <v>6014907.182528399</v>
      </c>
      <c r="V28" s="55">
        <f t="shared" si="10"/>
        <v>407008.7</v>
      </c>
    </row>
    <row r="29" spans="1:22" s="30" customFormat="1" ht="14.25" customHeight="1">
      <c r="A29" s="15">
        <v>21</v>
      </c>
      <c r="B29" s="66" t="s">
        <v>32</v>
      </c>
      <c r="C29" s="53">
        <v>2</v>
      </c>
      <c r="D29" s="54">
        <v>12728.74</v>
      </c>
      <c r="E29" s="54">
        <f t="shared" si="0"/>
        <v>13237.8896</v>
      </c>
      <c r="F29" s="57">
        <v>1</v>
      </c>
      <c r="G29" s="54">
        <f t="shared" si="1"/>
        <v>12728.74</v>
      </c>
      <c r="H29" s="54">
        <f t="shared" si="2"/>
        <v>13237.8896</v>
      </c>
      <c r="I29" s="53">
        <v>10298</v>
      </c>
      <c r="J29" s="54">
        <v>3182.19</v>
      </c>
      <c r="K29" s="54">
        <f t="shared" si="3"/>
        <v>3309.4776</v>
      </c>
      <c r="L29" s="57">
        <v>1</v>
      </c>
      <c r="M29" s="54">
        <f t="shared" si="4"/>
        <v>3182.19</v>
      </c>
      <c r="N29" s="54">
        <f t="shared" si="5"/>
        <v>3309.4776</v>
      </c>
      <c r="O29" s="56">
        <v>50982</v>
      </c>
      <c r="P29" s="54">
        <v>6364.36</v>
      </c>
      <c r="Q29" s="54">
        <f t="shared" si="6"/>
        <v>6618.9344</v>
      </c>
      <c r="R29" s="57">
        <v>1</v>
      </c>
      <c r="S29" s="54">
        <f t="shared" si="7"/>
        <v>6364.36</v>
      </c>
      <c r="T29" s="54">
        <f t="shared" si="8"/>
        <v>6618.9344</v>
      </c>
      <c r="U29" s="54">
        <f t="shared" si="9"/>
        <v>66665360.072292</v>
      </c>
      <c r="V29" s="55">
        <f t="shared" si="10"/>
        <v>4511022.7</v>
      </c>
    </row>
    <row r="30" spans="1:22" s="30" customFormat="1" ht="14.25" customHeight="1">
      <c r="A30" s="15">
        <v>22</v>
      </c>
      <c r="B30" s="67" t="s">
        <v>117</v>
      </c>
      <c r="C30" s="53">
        <v>10</v>
      </c>
      <c r="D30" s="54">
        <v>12728.74</v>
      </c>
      <c r="E30" s="54">
        <f t="shared" si="0"/>
        <v>13237.8896</v>
      </c>
      <c r="F30" s="57">
        <v>1</v>
      </c>
      <c r="G30" s="54">
        <f t="shared" si="1"/>
        <v>12728.74</v>
      </c>
      <c r="H30" s="54">
        <f t="shared" si="2"/>
        <v>13237.8896</v>
      </c>
      <c r="I30" s="53">
        <v>2162</v>
      </c>
      <c r="J30" s="54">
        <v>3182.19</v>
      </c>
      <c r="K30" s="54">
        <f t="shared" si="3"/>
        <v>3309.4776</v>
      </c>
      <c r="L30" s="57">
        <v>1</v>
      </c>
      <c r="M30" s="54">
        <f t="shared" si="4"/>
        <v>3182.19</v>
      </c>
      <c r="N30" s="54">
        <f t="shared" si="5"/>
        <v>3309.4776</v>
      </c>
      <c r="O30" s="56">
        <v>5498</v>
      </c>
      <c r="P30" s="54">
        <v>6364.36</v>
      </c>
      <c r="Q30" s="54">
        <f t="shared" si="6"/>
        <v>6618.9344</v>
      </c>
      <c r="R30" s="57">
        <v>1</v>
      </c>
      <c r="S30" s="54">
        <f t="shared" si="7"/>
        <v>6364.36</v>
      </c>
      <c r="T30" s="54">
        <f t="shared" si="8"/>
        <v>6618.9344</v>
      </c>
      <c r="U30" s="54">
        <f t="shared" si="9"/>
        <v>7836907.683636</v>
      </c>
      <c r="V30" s="55">
        <f t="shared" si="10"/>
        <v>530297.4</v>
      </c>
    </row>
    <row r="31" spans="1:22" s="30" customFormat="1" ht="14.25" customHeight="1">
      <c r="A31" s="15">
        <v>23</v>
      </c>
      <c r="B31" s="66" t="s">
        <v>59</v>
      </c>
      <c r="C31" s="53">
        <v>10</v>
      </c>
      <c r="D31" s="54">
        <v>12728.74</v>
      </c>
      <c r="E31" s="54">
        <f t="shared" si="0"/>
        <v>13237.8896</v>
      </c>
      <c r="F31" s="58">
        <v>1.175</v>
      </c>
      <c r="G31" s="54">
        <f t="shared" si="1"/>
        <v>14956.2695</v>
      </c>
      <c r="H31" s="54">
        <f t="shared" si="2"/>
        <v>15554.52028</v>
      </c>
      <c r="I31" s="53">
        <v>5901</v>
      </c>
      <c r="J31" s="54">
        <v>3182.19</v>
      </c>
      <c r="K31" s="54">
        <f t="shared" si="3"/>
        <v>3309.4776</v>
      </c>
      <c r="L31" s="58">
        <v>1.175</v>
      </c>
      <c r="M31" s="54">
        <f t="shared" si="4"/>
        <v>3739.0732500000004</v>
      </c>
      <c r="N31" s="54">
        <f t="shared" si="5"/>
        <v>3888.6361800000004</v>
      </c>
      <c r="O31" s="53">
        <v>12332</v>
      </c>
      <c r="P31" s="54">
        <v>6364.36</v>
      </c>
      <c r="Q31" s="54">
        <f t="shared" si="6"/>
        <v>6618.9344</v>
      </c>
      <c r="R31" s="58">
        <v>1.175</v>
      </c>
      <c r="S31" s="54">
        <f t="shared" si="7"/>
        <v>7478.123</v>
      </c>
      <c r="T31" s="54">
        <f t="shared" si="8"/>
        <v>7777.247920000001</v>
      </c>
      <c r="U31" s="54">
        <f t="shared" si="9"/>
        <v>21353393.12900805</v>
      </c>
      <c r="V31" s="55">
        <f t="shared" si="10"/>
        <v>1444912.9</v>
      </c>
    </row>
    <row r="32" spans="1:22" s="30" customFormat="1" ht="14.25" customHeight="1">
      <c r="A32" s="15">
        <v>24</v>
      </c>
      <c r="B32" s="66" t="s">
        <v>66</v>
      </c>
      <c r="C32" s="53">
        <v>9</v>
      </c>
      <c r="D32" s="54">
        <v>12728.74</v>
      </c>
      <c r="E32" s="54">
        <f t="shared" si="0"/>
        <v>13237.8896</v>
      </c>
      <c r="F32" s="58">
        <v>1.24</v>
      </c>
      <c r="G32" s="54">
        <f t="shared" si="1"/>
        <v>15783.6376</v>
      </c>
      <c r="H32" s="54">
        <f t="shared" si="2"/>
        <v>16414.983104</v>
      </c>
      <c r="I32" s="53">
        <v>3227</v>
      </c>
      <c r="J32" s="54">
        <v>3182.19</v>
      </c>
      <c r="K32" s="54">
        <f t="shared" si="3"/>
        <v>3309.4776</v>
      </c>
      <c r="L32" s="58">
        <v>1.24</v>
      </c>
      <c r="M32" s="54">
        <f t="shared" si="4"/>
        <v>3945.9156</v>
      </c>
      <c r="N32" s="54">
        <f t="shared" si="5"/>
        <v>4103.752224</v>
      </c>
      <c r="O32" s="53">
        <v>6523</v>
      </c>
      <c r="P32" s="54">
        <v>6364.36</v>
      </c>
      <c r="Q32" s="54">
        <f t="shared" si="6"/>
        <v>6618.9344</v>
      </c>
      <c r="R32" s="58">
        <v>1.24</v>
      </c>
      <c r="S32" s="54">
        <f t="shared" si="7"/>
        <v>7891.8063999999995</v>
      </c>
      <c r="T32" s="54">
        <f t="shared" si="8"/>
        <v>8207.478656</v>
      </c>
      <c r="U32" s="54">
        <f t="shared" si="9"/>
        <v>12008414.513300879</v>
      </c>
      <c r="V32" s="55">
        <f t="shared" si="10"/>
        <v>812569.4</v>
      </c>
    </row>
    <row r="33" spans="1:22" s="30" customFormat="1" ht="14.25" customHeight="1">
      <c r="A33" s="15">
        <v>25</v>
      </c>
      <c r="B33" s="66" t="s">
        <v>71</v>
      </c>
      <c r="C33" s="53">
        <v>14</v>
      </c>
      <c r="D33" s="54">
        <v>12728.74</v>
      </c>
      <c r="E33" s="54">
        <f t="shared" si="0"/>
        <v>13237.8896</v>
      </c>
      <c r="F33" s="58">
        <v>1.6</v>
      </c>
      <c r="G33" s="54">
        <f t="shared" si="1"/>
        <v>20365.984</v>
      </c>
      <c r="H33" s="54">
        <f t="shared" si="2"/>
        <v>21180.62336</v>
      </c>
      <c r="I33" s="53">
        <v>552</v>
      </c>
      <c r="J33" s="54">
        <v>3182.19</v>
      </c>
      <c r="K33" s="54">
        <f t="shared" si="3"/>
        <v>3309.4776</v>
      </c>
      <c r="L33" s="58">
        <v>1.6</v>
      </c>
      <c r="M33" s="54">
        <f t="shared" si="4"/>
        <v>5091.504000000001</v>
      </c>
      <c r="N33" s="54">
        <f t="shared" si="5"/>
        <v>5295.16416</v>
      </c>
      <c r="O33" s="53">
        <v>1120</v>
      </c>
      <c r="P33" s="54">
        <v>6364.36</v>
      </c>
      <c r="Q33" s="54">
        <f t="shared" si="6"/>
        <v>6618.9344</v>
      </c>
      <c r="R33" s="58">
        <v>1.6</v>
      </c>
      <c r="S33" s="54">
        <f t="shared" si="7"/>
        <v>10182.976</v>
      </c>
      <c r="T33" s="54">
        <f t="shared" si="8"/>
        <v>10590.29504</v>
      </c>
      <c r="U33" s="54">
        <f t="shared" si="9"/>
        <v>2705805.8216064</v>
      </c>
      <c r="V33" s="55">
        <f t="shared" si="10"/>
        <v>183092.9</v>
      </c>
    </row>
    <row r="34" spans="1:22" s="30" customFormat="1" ht="14.25" customHeight="1">
      <c r="A34" s="15">
        <v>26</v>
      </c>
      <c r="B34" s="66" t="s">
        <v>35</v>
      </c>
      <c r="C34" s="53">
        <v>30</v>
      </c>
      <c r="D34" s="54">
        <v>12728.74</v>
      </c>
      <c r="E34" s="54">
        <f t="shared" si="0"/>
        <v>13237.8896</v>
      </c>
      <c r="F34" s="58">
        <v>1</v>
      </c>
      <c r="G34" s="54">
        <f t="shared" si="1"/>
        <v>12728.74</v>
      </c>
      <c r="H34" s="54">
        <f t="shared" si="2"/>
        <v>13237.8896</v>
      </c>
      <c r="I34" s="53">
        <v>16000</v>
      </c>
      <c r="J34" s="54">
        <v>3182.19</v>
      </c>
      <c r="K34" s="54">
        <f t="shared" si="3"/>
        <v>3309.4776</v>
      </c>
      <c r="L34" s="58">
        <v>1</v>
      </c>
      <c r="M34" s="54">
        <f t="shared" si="4"/>
        <v>3182.19</v>
      </c>
      <c r="N34" s="54">
        <f t="shared" si="5"/>
        <v>3309.4776</v>
      </c>
      <c r="O34" s="53">
        <v>30288</v>
      </c>
      <c r="P34" s="54">
        <v>6364.36</v>
      </c>
      <c r="Q34" s="54">
        <f t="shared" si="6"/>
        <v>6618.9344</v>
      </c>
      <c r="R34" s="58">
        <v>1</v>
      </c>
      <c r="S34" s="54">
        <f t="shared" si="7"/>
        <v>6364.36</v>
      </c>
      <c r="T34" s="54">
        <f t="shared" si="8"/>
        <v>6618.9344</v>
      </c>
      <c r="U34" s="54">
        <f t="shared" si="9"/>
        <v>45541715.02840801</v>
      </c>
      <c r="V34" s="55">
        <f t="shared" si="10"/>
        <v>3081656.1</v>
      </c>
    </row>
    <row r="35" spans="1:22" s="30" customFormat="1" ht="14.25" customHeight="1">
      <c r="A35" s="15">
        <v>27</v>
      </c>
      <c r="B35" s="66" t="s">
        <v>60</v>
      </c>
      <c r="C35" s="53">
        <v>30</v>
      </c>
      <c r="D35" s="54">
        <v>12728.74</v>
      </c>
      <c r="E35" s="54">
        <f t="shared" si="0"/>
        <v>13237.8896</v>
      </c>
      <c r="F35" s="58">
        <v>1.25</v>
      </c>
      <c r="G35" s="54">
        <f t="shared" si="1"/>
        <v>15910.925</v>
      </c>
      <c r="H35" s="54">
        <f t="shared" si="2"/>
        <v>16547.362</v>
      </c>
      <c r="I35" s="53">
        <v>6863</v>
      </c>
      <c r="J35" s="54">
        <v>3182.19</v>
      </c>
      <c r="K35" s="54">
        <f t="shared" si="3"/>
        <v>3309.4776</v>
      </c>
      <c r="L35" s="58">
        <v>1.25</v>
      </c>
      <c r="M35" s="54">
        <f t="shared" si="4"/>
        <v>3977.7375</v>
      </c>
      <c r="N35" s="54">
        <f t="shared" si="5"/>
        <v>4136.847</v>
      </c>
      <c r="O35" s="53">
        <v>13685</v>
      </c>
      <c r="P35" s="54">
        <v>6364.36</v>
      </c>
      <c r="Q35" s="54">
        <f t="shared" si="6"/>
        <v>6618.9344</v>
      </c>
      <c r="R35" s="58">
        <v>1.25</v>
      </c>
      <c r="S35" s="54">
        <f t="shared" si="7"/>
        <v>7955.45</v>
      </c>
      <c r="T35" s="54">
        <f t="shared" si="8"/>
        <v>8273.668</v>
      </c>
      <c r="U35" s="54">
        <f t="shared" si="9"/>
        <v>25498306.588102505</v>
      </c>
      <c r="V35" s="55">
        <f t="shared" si="10"/>
        <v>1725385.4</v>
      </c>
    </row>
    <row r="36" spans="1:22" s="30" customFormat="1" ht="14.25" customHeight="1">
      <c r="A36" s="15">
        <v>28</v>
      </c>
      <c r="B36" s="66" t="s">
        <v>47</v>
      </c>
      <c r="C36" s="53">
        <v>35</v>
      </c>
      <c r="D36" s="54">
        <v>12728.74</v>
      </c>
      <c r="E36" s="54">
        <f t="shared" si="0"/>
        <v>13237.8896</v>
      </c>
      <c r="F36" s="58">
        <v>1.15</v>
      </c>
      <c r="G36" s="54">
        <f t="shared" si="1"/>
        <v>14638.051</v>
      </c>
      <c r="H36" s="54">
        <f t="shared" si="2"/>
        <v>15223.57304</v>
      </c>
      <c r="I36" s="53">
        <v>5785</v>
      </c>
      <c r="J36" s="54">
        <v>3182.19</v>
      </c>
      <c r="K36" s="54">
        <f t="shared" si="3"/>
        <v>3309.4776</v>
      </c>
      <c r="L36" s="58">
        <v>1.15</v>
      </c>
      <c r="M36" s="54">
        <f t="shared" si="4"/>
        <v>3659.5184999999997</v>
      </c>
      <c r="N36" s="54">
        <f t="shared" si="5"/>
        <v>3805.8992399999997</v>
      </c>
      <c r="O36" s="53">
        <v>12202</v>
      </c>
      <c r="P36" s="54">
        <v>6364.36</v>
      </c>
      <c r="Q36" s="54">
        <f t="shared" si="6"/>
        <v>6618.9344</v>
      </c>
      <c r="R36" s="58">
        <v>1.15</v>
      </c>
      <c r="S36" s="54">
        <f t="shared" si="7"/>
        <v>7319.013999999999</v>
      </c>
      <c r="T36" s="54">
        <f t="shared" si="8"/>
        <v>7611.77456</v>
      </c>
      <c r="U36" s="54">
        <f t="shared" si="9"/>
        <v>20710595.008284297</v>
      </c>
      <c r="V36" s="55">
        <f t="shared" si="10"/>
        <v>1401416.9</v>
      </c>
    </row>
    <row r="37" spans="1:22" s="30" customFormat="1" ht="14.25" customHeight="1">
      <c r="A37" s="15">
        <v>29</v>
      </c>
      <c r="B37" s="66" t="s">
        <v>68</v>
      </c>
      <c r="C37" s="53">
        <v>20</v>
      </c>
      <c r="D37" s="54">
        <v>12728.74</v>
      </c>
      <c r="E37" s="54">
        <f t="shared" si="0"/>
        <v>13237.8896</v>
      </c>
      <c r="F37" s="58">
        <v>1.2</v>
      </c>
      <c r="G37" s="54">
        <f t="shared" si="1"/>
        <v>15274.488</v>
      </c>
      <c r="H37" s="54">
        <f t="shared" si="2"/>
        <v>15885.46752</v>
      </c>
      <c r="I37" s="53">
        <v>4281</v>
      </c>
      <c r="J37" s="54">
        <v>3182.19</v>
      </c>
      <c r="K37" s="54">
        <f t="shared" si="3"/>
        <v>3309.4776</v>
      </c>
      <c r="L37" s="58">
        <v>1.21</v>
      </c>
      <c r="M37" s="54">
        <f t="shared" si="4"/>
        <v>3850.4499</v>
      </c>
      <c r="N37" s="54">
        <f t="shared" si="5"/>
        <v>4004.467896</v>
      </c>
      <c r="O37" s="53">
        <v>8703</v>
      </c>
      <c r="P37" s="54">
        <v>6364.36</v>
      </c>
      <c r="Q37" s="54">
        <f t="shared" si="6"/>
        <v>6618.9344</v>
      </c>
      <c r="R37" s="58">
        <v>1.21</v>
      </c>
      <c r="S37" s="54">
        <f t="shared" si="7"/>
        <v>7700.875599999999</v>
      </c>
      <c r="T37" s="54">
        <f t="shared" si="8"/>
        <v>8008.910624</v>
      </c>
      <c r="U37" s="54">
        <f t="shared" si="9"/>
        <v>15638943.41161542</v>
      </c>
      <c r="V37" s="55">
        <f t="shared" si="10"/>
        <v>1058235.2</v>
      </c>
    </row>
    <row r="38" spans="1:22" s="30" customFormat="1" ht="14.25" customHeight="1">
      <c r="A38" s="15">
        <v>30</v>
      </c>
      <c r="B38" s="66" t="s">
        <v>33</v>
      </c>
      <c r="C38" s="53">
        <v>20</v>
      </c>
      <c r="D38" s="54">
        <v>12728.74</v>
      </c>
      <c r="E38" s="54">
        <f t="shared" si="0"/>
        <v>13237.8896</v>
      </c>
      <c r="F38" s="58">
        <v>1</v>
      </c>
      <c r="G38" s="54">
        <f t="shared" si="1"/>
        <v>12728.74</v>
      </c>
      <c r="H38" s="54">
        <f t="shared" si="2"/>
        <v>13237.8896</v>
      </c>
      <c r="I38" s="53">
        <v>8122</v>
      </c>
      <c r="J38" s="54">
        <v>3182.19</v>
      </c>
      <c r="K38" s="54">
        <f t="shared" si="3"/>
        <v>3309.4776</v>
      </c>
      <c r="L38" s="58">
        <v>1</v>
      </c>
      <c r="M38" s="54">
        <f t="shared" si="4"/>
        <v>3182.19</v>
      </c>
      <c r="N38" s="54">
        <f t="shared" si="5"/>
        <v>3309.4776</v>
      </c>
      <c r="O38" s="53">
        <v>17633</v>
      </c>
      <c r="P38" s="54">
        <v>6364.36</v>
      </c>
      <c r="Q38" s="54">
        <f t="shared" si="6"/>
        <v>6618.9344</v>
      </c>
      <c r="R38" s="58">
        <v>1</v>
      </c>
      <c r="S38" s="54">
        <f t="shared" si="7"/>
        <v>6364.36</v>
      </c>
      <c r="T38" s="54">
        <f t="shared" si="8"/>
        <v>6618.9344</v>
      </c>
      <c r="U38" s="54">
        <f t="shared" si="9"/>
        <v>25811087.075076003</v>
      </c>
      <c r="V38" s="55">
        <f t="shared" si="10"/>
        <v>1746550.2</v>
      </c>
    </row>
    <row r="39" spans="1:22" s="30" customFormat="1" ht="14.25" customHeight="1">
      <c r="A39" s="15">
        <v>31</v>
      </c>
      <c r="B39" s="66" t="s">
        <v>69</v>
      </c>
      <c r="C39" s="53">
        <v>20</v>
      </c>
      <c r="D39" s="54">
        <v>12728.74</v>
      </c>
      <c r="E39" s="54">
        <f t="shared" si="0"/>
        <v>13237.8896</v>
      </c>
      <c r="F39" s="57">
        <v>1.27</v>
      </c>
      <c r="G39" s="54">
        <f t="shared" si="1"/>
        <v>16165.4998</v>
      </c>
      <c r="H39" s="54">
        <f t="shared" si="2"/>
        <v>16812.119792</v>
      </c>
      <c r="I39" s="53">
        <v>2511</v>
      </c>
      <c r="J39" s="54">
        <v>3182.19</v>
      </c>
      <c r="K39" s="54">
        <f t="shared" si="3"/>
        <v>3309.4776</v>
      </c>
      <c r="L39" s="57">
        <v>1.27</v>
      </c>
      <c r="M39" s="54">
        <f t="shared" si="4"/>
        <v>4041.3813</v>
      </c>
      <c r="N39" s="54">
        <f t="shared" si="5"/>
        <v>4203.0365520000005</v>
      </c>
      <c r="O39" s="56">
        <v>5650</v>
      </c>
      <c r="P39" s="54">
        <v>6364.36</v>
      </c>
      <c r="Q39" s="54">
        <f t="shared" si="6"/>
        <v>6618.9344</v>
      </c>
      <c r="R39" s="57">
        <v>1.27</v>
      </c>
      <c r="S39" s="54">
        <f t="shared" si="7"/>
        <v>8082.7372</v>
      </c>
      <c r="T39" s="54">
        <f t="shared" si="8"/>
        <v>8406.046688</v>
      </c>
      <c r="U39" s="54">
        <f t="shared" si="9"/>
        <v>10475478.363547979</v>
      </c>
      <c r="V39" s="55">
        <f t="shared" si="10"/>
        <v>708840.7</v>
      </c>
    </row>
    <row r="40" spans="1:22" s="30" customFormat="1" ht="14.25" customHeight="1">
      <c r="A40" s="15">
        <v>32</v>
      </c>
      <c r="B40" s="66" t="s">
        <v>70</v>
      </c>
      <c r="C40" s="53">
        <v>10</v>
      </c>
      <c r="D40" s="54">
        <v>12728.74</v>
      </c>
      <c r="E40" s="54">
        <f t="shared" si="0"/>
        <v>13237.8896</v>
      </c>
      <c r="F40" s="57">
        <v>1</v>
      </c>
      <c r="G40" s="54">
        <f t="shared" si="1"/>
        <v>12728.74</v>
      </c>
      <c r="H40" s="54">
        <f t="shared" si="2"/>
        <v>13237.8896</v>
      </c>
      <c r="I40" s="53">
        <v>2020</v>
      </c>
      <c r="J40" s="54">
        <v>3182.19</v>
      </c>
      <c r="K40" s="54">
        <f t="shared" si="3"/>
        <v>3309.4776</v>
      </c>
      <c r="L40" s="57">
        <v>1.3</v>
      </c>
      <c r="M40" s="54">
        <f t="shared" si="4"/>
        <v>4136.847000000001</v>
      </c>
      <c r="N40" s="54">
        <f t="shared" si="5"/>
        <v>4302.32088</v>
      </c>
      <c r="O40" s="56">
        <v>4173</v>
      </c>
      <c r="P40" s="54">
        <v>6364.36</v>
      </c>
      <c r="Q40" s="54">
        <f t="shared" si="6"/>
        <v>6618.9344</v>
      </c>
      <c r="R40" s="57">
        <v>1.3</v>
      </c>
      <c r="S40" s="54">
        <f t="shared" si="7"/>
        <v>8273.668</v>
      </c>
      <c r="T40" s="54">
        <f t="shared" si="8"/>
        <v>8604.61472</v>
      </c>
      <c r="U40" s="54">
        <f t="shared" si="9"/>
        <v>8025616.533086399</v>
      </c>
      <c r="V40" s="55">
        <f t="shared" si="10"/>
        <v>543066.7</v>
      </c>
    </row>
    <row r="41" spans="1:22" s="30" customFormat="1" ht="14.25" customHeight="1">
      <c r="A41" s="15">
        <v>33</v>
      </c>
      <c r="B41" s="66" t="s">
        <v>23</v>
      </c>
      <c r="C41" s="53">
        <v>4</v>
      </c>
      <c r="D41" s="54">
        <v>12728.74</v>
      </c>
      <c r="E41" s="54">
        <f t="shared" si="0"/>
        <v>13237.8896</v>
      </c>
      <c r="F41" s="58">
        <v>1.258</v>
      </c>
      <c r="G41" s="54">
        <f t="shared" si="1"/>
        <v>16012.75492</v>
      </c>
      <c r="H41" s="54">
        <f t="shared" si="2"/>
        <v>16653.2651168</v>
      </c>
      <c r="I41" s="53">
        <v>2040</v>
      </c>
      <c r="J41" s="54">
        <v>3182.19</v>
      </c>
      <c r="K41" s="54">
        <f t="shared" si="3"/>
        <v>3309.4776</v>
      </c>
      <c r="L41" s="58">
        <v>1.24</v>
      </c>
      <c r="M41" s="54">
        <f t="shared" si="4"/>
        <v>3945.9156</v>
      </c>
      <c r="N41" s="54">
        <f t="shared" si="5"/>
        <v>4103.752224</v>
      </c>
      <c r="O41" s="53">
        <v>2820</v>
      </c>
      <c r="P41" s="54">
        <v>6364.36</v>
      </c>
      <c r="Q41" s="54">
        <f t="shared" si="6"/>
        <v>6618.9344</v>
      </c>
      <c r="R41" s="58">
        <v>1.23</v>
      </c>
      <c r="S41" s="54">
        <f t="shared" si="7"/>
        <v>7828.162799999999</v>
      </c>
      <c r="T41" s="54">
        <f t="shared" si="8"/>
        <v>8141.289312</v>
      </c>
      <c r="U41" s="54">
        <f t="shared" si="9"/>
        <v>5633293.139544287</v>
      </c>
      <c r="V41" s="55">
        <f t="shared" si="10"/>
        <v>381186.2</v>
      </c>
    </row>
    <row r="42" spans="1:22" s="30" customFormat="1" ht="14.25" customHeight="1">
      <c r="A42" s="15">
        <v>34</v>
      </c>
      <c r="B42" s="66" t="s">
        <v>36</v>
      </c>
      <c r="C42" s="53">
        <v>23</v>
      </c>
      <c r="D42" s="54">
        <v>12728.74</v>
      </c>
      <c r="E42" s="54">
        <f t="shared" si="0"/>
        <v>13237.8896</v>
      </c>
      <c r="F42" s="58">
        <v>1</v>
      </c>
      <c r="G42" s="54">
        <f t="shared" si="1"/>
        <v>12728.74</v>
      </c>
      <c r="H42" s="54">
        <f t="shared" si="2"/>
        <v>13237.8896</v>
      </c>
      <c r="I42" s="53">
        <v>3086</v>
      </c>
      <c r="J42" s="54">
        <v>3182.19</v>
      </c>
      <c r="K42" s="54">
        <f t="shared" si="3"/>
        <v>3309.4776</v>
      </c>
      <c r="L42" s="58">
        <v>1</v>
      </c>
      <c r="M42" s="54">
        <f t="shared" si="4"/>
        <v>3182.19</v>
      </c>
      <c r="N42" s="54">
        <f t="shared" si="5"/>
        <v>3309.4776</v>
      </c>
      <c r="O42" s="53">
        <v>6203</v>
      </c>
      <c r="P42" s="54">
        <v>6364.36</v>
      </c>
      <c r="Q42" s="54">
        <f t="shared" si="6"/>
        <v>6618.9344</v>
      </c>
      <c r="R42" s="58">
        <v>1</v>
      </c>
      <c r="S42" s="54">
        <f t="shared" si="7"/>
        <v>6364.36</v>
      </c>
      <c r="T42" s="54">
        <f t="shared" si="8"/>
        <v>6618.9344</v>
      </c>
      <c r="U42" s="54">
        <f t="shared" si="9"/>
        <v>9253703.820504002</v>
      </c>
      <c r="V42" s="55">
        <f t="shared" si="10"/>
        <v>626167.3</v>
      </c>
    </row>
    <row r="43" spans="1:22" s="30" customFormat="1" ht="14.25" customHeight="1">
      <c r="A43" s="15">
        <v>35</v>
      </c>
      <c r="B43" s="66" t="s">
        <v>4</v>
      </c>
      <c r="C43" s="53">
        <v>9</v>
      </c>
      <c r="D43" s="54">
        <v>12728.74</v>
      </c>
      <c r="E43" s="54">
        <f t="shared" si="0"/>
        <v>13237.8896</v>
      </c>
      <c r="F43" s="58">
        <v>1</v>
      </c>
      <c r="G43" s="54">
        <f t="shared" si="1"/>
        <v>12728.74</v>
      </c>
      <c r="H43" s="54">
        <f t="shared" si="2"/>
        <v>13237.8896</v>
      </c>
      <c r="I43" s="53">
        <v>2849</v>
      </c>
      <c r="J43" s="54">
        <v>3182.19</v>
      </c>
      <c r="K43" s="54">
        <f t="shared" si="3"/>
        <v>3309.4776</v>
      </c>
      <c r="L43" s="58">
        <v>1</v>
      </c>
      <c r="M43" s="54">
        <f t="shared" si="4"/>
        <v>3182.19</v>
      </c>
      <c r="N43" s="54">
        <f t="shared" si="5"/>
        <v>3309.4776</v>
      </c>
      <c r="O43" s="53">
        <v>4880</v>
      </c>
      <c r="P43" s="54">
        <v>6364.36</v>
      </c>
      <c r="Q43" s="54">
        <f t="shared" si="6"/>
        <v>6618.9344</v>
      </c>
      <c r="R43" s="58">
        <v>1</v>
      </c>
      <c r="S43" s="54">
        <f t="shared" si="7"/>
        <v>6364.36</v>
      </c>
      <c r="T43" s="54">
        <f t="shared" si="8"/>
        <v>6618.9344</v>
      </c>
      <c r="U43" s="54">
        <f t="shared" si="9"/>
        <v>7508540.444082</v>
      </c>
      <c r="V43" s="55">
        <f t="shared" si="10"/>
        <v>508077.9</v>
      </c>
    </row>
    <row r="44" spans="1:22" s="30" customFormat="1" ht="14.25" customHeight="1">
      <c r="A44" s="15">
        <v>36</v>
      </c>
      <c r="B44" s="66" t="s">
        <v>5</v>
      </c>
      <c r="C44" s="53">
        <v>18</v>
      </c>
      <c r="D44" s="54">
        <v>12728.74</v>
      </c>
      <c r="E44" s="54">
        <f t="shared" si="0"/>
        <v>13237.8896</v>
      </c>
      <c r="F44" s="58">
        <v>1</v>
      </c>
      <c r="G44" s="54">
        <f t="shared" si="1"/>
        <v>12728.74</v>
      </c>
      <c r="H44" s="54">
        <f t="shared" si="2"/>
        <v>13237.8896</v>
      </c>
      <c r="I44" s="53">
        <v>2714</v>
      </c>
      <c r="J44" s="54">
        <v>3182.19</v>
      </c>
      <c r="K44" s="54">
        <f t="shared" si="3"/>
        <v>3309.4776</v>
      </c>
      <c r="L44" s="58">
        <v>1</v>
      </c>
      <c r="M44" s="54">
        <f t="shared" si="4"/>
        <v>3182.19</v>
      </c>
      <c r="N44" s="54">
        <f t="shared" si="5"/>
        <v>3309.4776</v>
      </c>
      <c r="O44" s="53">
        <v>4517</v>
      </c>
      <c r="P44" s="54">
        <v>6364.36</v>
      </c>
      <c r="Q44" s="54">
        <f t="shared" si="6"/>
        <v>6618.9344</v>
      </c>
      <c r="R44" s="58">
        <v>1</v>
      </c>
      <c r="S44" s="54">
        <f t="shared" si="7"/>
        <v>6364.36</v>
      </c>
      <c r="T44" s="54">
        <f t="shared" si="8"/>
        <v>6618.9344</v>
      </c>
      <c r="U44" s="54">
        <f t="shared" si="9"/>
        <v>7018659.52566</v>
      </c>
      <c r="V44" s="55">
        <f t="shared" si="10"/>
        <v>474929.3</v>
      </c>
    </row>
    <row r="45" spans="1:22" s="30" customFormat="1" ht="14.25" customHeight="1">
      <c r="A45" s="15">
        <v>37</v>
      </c>
      <c r="B45" s="66" t="s">
        <v>6</v>
      </c>
      <c r="C45" s="53">
        <v>16</v>
      </c>
      <c r="D45" s="54">
        <v>12728.74</v>
      </c>
      <c r="E45" s="54">
        <f t="shared" si="0"/>
        <v>13237.8896</v>
      </c>
      <c r="F45" s="58">
        <v>1</v>
      </c>
      <c r="G45" s="54">
        <f t="shared" si="1"/>
        <v>12728.74</v>
      </c>
      <c r="H45" s="54">
        <f t="shared" si="2"/>
        <v>13237.8896</v>
      </c>
      <c r="I45" s="53">
        <v>2543</v>
      </c>
      <c r="J45" s="54">
        <v>3182.19</v>
      </c>
      <c r="K45" s="54">
        <f t="shared" si="3"/>
        <v>3309.4776</v>
      </c>
      <c r="L45" s="58">
        <v>1</v>
      </c>
      <c r="M45" s="54">
        <f t="shared" si="4"/>
        <v>3182.19</v>
      </c>
      <c r="N45" s="54">
        <f t="shared" si="5"/>
        <v>3309.4776</v>
      </c>
      <c r="O45" s="53">
        <v>4164</v>
      </c>
      <c r="P45" s="54">
        <v>6364.36</v>
      </c>
      <c r="Q45" s="54">
        <f t="shared" si="6"/>
        <v>6618.9344</v>
      </c>
      <c r="R45" s="58">
        <v>1</v>
      </c>
      <c r="S45" s="54">
        <f t="shared" si="7"/>
        <v>6364.36</v>
      </c>
      <c r="T45" s="54">
        <f t="shared" si="8"/>
        <v>6618.9344</v>
      </c>
      <c r="U45" s="54">
        <f t="shared" si="9"/>
        <v>6493150.811730001</v>
      </c>
      <c r="V45" s="55">
        <f t="shared" si="10"/>
        <v>439369.9</v>
      </c>
    </row>
    <row r="46" spans="1:22" s="30" customFormat="1" ht="14.25" customHeight="1">
      <c r="A46" s="15">
        <v>38</v>
      </c>
      <c r="B46" s="66" t="s">
        <v>37</v>
      </c>
      <c r="C46" s="53">
        <v>20</v>
      </c>
      <c r="D46" s="54">
        <v>12728.74</v>
      </c>
      <c r="E46" s="54">
        <f t="shared" si="0"/>
        <v>13237.8896</v>
      </c>
      <c r="F46" s="58">
        <v>1</v>
      </c>
      <c r="G46" s="54">
        <f t="shared" si="1"/>
        <v>12728.74</v>
      </c>
      <c r="H46" s="54">
        <f t="shared" si="2"/>
        <v>13237.8896</v>
      </c>
      <c r="I46" s="53">
        <v>6117</v>
      </c>
      <c r="J46" s="54">
        <v>3182.19</v>
      </c>
      <c r="K46" s="54">
        <f t="shared" si="3"/>
        <v>3309.4776</v>
      </c>
      <c r="L46" s="58">
        <v>1</v>
      </c>
      <c r="M46" s="54">
        <f t="shared" si="4"/>
        <v>3182.19</v>
      </c>
      <c r="N46" s="54">
        <f t="shared" si="5"/>
        <v>3309.4776</v>
      </c>
      <c r="O46" s="53">
        <v>11798</v>
      </c>
      <c r="P46" s="54">
        <v>6364.36</v>
      </c>
      <c r="Q46" s="54">
        <f t="shared" si="6"/>
        <v>6618.9344</v>
      </c>
      <c r="R46" s="58">
        <v>1</v>
      </c>
      <c r="S46" s="54">
        <f t="shared" si="7"/>
        <v>6364.36</v>
      </c>
      <c r="T46" s="54">
        <f t="shared" si="8"/>
        <v>6618.9344</v>
      </c>
      <c r="U46" s="54">
        <f t="shared" si="9"/>
        <v>17690939.607846</v>
      </c>
      <c r="V46" s="55">
        <f t="shared" si="10"/>
        <v>1197086.9</v>
      </c>
    </row>
    <row r="47" spans="1:22" s="30" customFormat="1" ht="14.25" customHeight="1">
      <c r="A47" s="15">
        <v>39</v>
      </c>
      <c r="B47" s="66" t="s">
        <v>24</v>
      </c>
      <c r="C47" s="53">
        <v>6</v>
      </c>
      <c r="D47" s="54">
        <v>12728.74</v>
      </c>
      <c r="E47" s="54">
        <f t="shared" si="0"/>
        <v>13237.8896</v>
      </c>
      <c r="F47" s="58">
        <v>1.2</v>
      </c>
      <c r="G47" s="54">
        <f t="shared" si="1"/>
        <v>15274.488</v>
      </c>
      <c r="H47" s="54">
        <f t="shared" si="2"/>
        <v>15885.46752</v>
      </c>
      <c r="I47" s="53">
        <v>2258</v>
      </c>
      <c r="J47" s="54">
        <v>3182.19</v>
      </c>
      <c r="K47" s="54">
        <f t="shared" si="3"/>
        <v>3309.4776</v>
      </c>
      <c r="L47" s="58">
        <v>1.2</v>
      </c>
      <c r="M47" s="54">
        <f t="shared" si="4"/>
        <v>3818.6279999999997</v>
      </c>
      <c r="N47" s="54">
        <f t="shared" si="5"/>
        <v>3971.37312</v>
      </c>
      <c r="O47" s="53">
        <v>3796</v>
      </c>
      <c r="P47" s="54">
        <v>6364.36</v>
      </c>
      <c r="Q47" s="54">
        <f t="shared" si="6"/>
        <v>6618.9344</v>
      </c>
      <c r="R47" s="58">
        <v>1.2</v>
      </c>
      <c r="S47" s="54">
        <f t="shared" si="7"/>
        <v>7637.231999999999</v>
      </c>
      <c r="T47" s="54">
        <f t="shared" si="8"/>
        <v>7942.72128</v>
      </c>
      <c r="U47" s="54">
        <f t="shared" si="9"/>
        <v>7035760.7670384</v>
      </c>
      <c r="V47" s="55">
        <f t="shared" si="10"/>
        <v>476086.5</v>
      </c>
    </row>
    <row r="48" spans="1:22" s="30" customFormat="1" ht="14.25" customHeight="1">
      <c r="A48" s="15">
        <v>40</v>
      </c>
      <c r="B48" s="66" t="s">
        <v>7</v>
      </c>
      <c r="C48" s="53">
        <v>10</v>
      </c>
      <c r="D48" s="54">
        <v>12728.74</v>
      </c>
      <c r="E48" s="54">
        <f t="shared" si="0"/>
        <v>13237.8896</v>
      </c>
      <c r="F48" s="58">
        <v>1</v>
      </c>
      <c r="G48" s="54">
        <f t="shared" si="1"/>
        <v>12728.74</v>
      </c>
      <c r="H48" s="54">
        <f t="shared" si="2"/>
        <v>13237.8896</v>
      </c>
      <c r="I48" s="53">
        <v>4942</v>
      </c>
      <c r="J48" s="54">
        <v>3182.19</v>
      </c>
      <c r="K48" s="54">
        <f t="shared" si="3"/>
        <v>3309.4776</v>
      </c>
      <c r="L48" s="58">
        <v>1</v>
      </c>
      <c r="M48" s="54">
        <f t="shared" si="4"/>
        <v>3182.19</v>
      </c>
      <c r="N48" s="54">
        <f t="shared" si="5"/>
        <v>3309.4776</v>
      </c>
      <c r="O48" s="53">
        <v>8189</v>
      </c>
      <c r="P48" s="54">
        <v>6364.36</v>
      </c>
      <c r="Q48" s="54">
        <f t="shared" si="6"/>
        <v>6618.9344</v>
      </c>
      <c r="R48" s="58">
        <v>1</v>
      </c>
      <c r="S48" s="54">
        <f t="shared" si="7"/>
        <v>6364.36</v>
      </c>
      <c r="T48" s="54">
        <f t="shared" si="8"/>
        <v>6618.9344</v>
      </c>
      <c r="U48" s="54">
        <f t="shared" si="9"/>
        <v>12683465.930772</v>
      </c>
      <c r="V48" s="55">
        <f t="shared" si="10"/>
        <v>858247.9</v>
      </c>
    </row>
    <row r="49" spans="1:22" s="30" customFormat="1" ht="14.25" customHeight="1">
      <c r="A49" s="15">
        <v>41</v>
      </c>
      <c r="B49" s="66" t="s">
        <v>8</v>
      </c>
      <c r="C49" s="53">
        <v>30</v>
      </c>
      <c r="D49" s="54">
        <v>12728.74</v>
      </c>
      <c r="E49" s="54">
        <f t="shared" si="0"/>
        <v>13237.8896</v>
      </c>
      <c r="F49" s="57">
        <v>1</v>
      </c>
      <c r="G49" s="54">
        <f t="shared" si="1"/>
        <v>12728.74</v>
      </c>
      <c r="H49" s="54">
        <f t="shared" si="2"/>
        <v>13237.8896</v>
      </c>
      <c r="I49" s="53">
        <v>2132</v>
      </c>
      <c r="J49" s="54">
        <v>3182.19</v>
      </c>
      <c r="K49" s="54">
        <f t="shared" si="3"/>
        <v>3309.4776</v>
      </c>
      <c r="L49" s="57">
        <v>1</v>
      </c>
      <c r="M49" s="54">
        <f t="shared" si="4"/>
        <v>3182.19</v>
      </c>
      <c r="N49" s="54">
        <f t="shared" si="5"/>
        <v>3309.4776</v>
      </c>
      <c r="O49" s="56">
        <v>3194</v>
      </c>
      <c r="P49" s="54">
        <v>6364.36</v>
      </c>
      <c r="Q49" s="54">
        <f t="shared" si="6"/>
        <v>6618.9344</v>
      </c>
      <c r="R49" s="57">
        <v>1</v>
      </c>
      <c r="S49" s="54">
        <f t="shared" si="7"/>
        <v>6364.36</v>
      </c>
      <c r="T49" s="54">
        <f t="shared" si="8"/>
        <v>6618.9344</v>
      </c>
      <c r="U49" s="54">
        <f t="shared" si="9"/>
        <v>5130391.058592001</v>
      </c>
      <c r="V49" s="55">
        <f t="shared" si="10"/>
        <v>347156.5</v>
      </c>
    </row>
    <row r="50" spans="1:22" s="30" customFormat="1" ht="14.25" customHeight="1">
      <c r="A50" s="15">
        <v>42</v>
      </c>
      <c r="B50" s="66" t="s">
        <v>61</v>
      </c>
      <c r="C50" s="53">
        <v>30</v>
      </c>
      <c r="D50" s="54">
        <v>12728.74</v>
      </c>
      <c r="E50" s="54">
        <f t="shared" si="0"/>
        <v>13237.8896</v>
      </c>
      <c r="F50" s="58">
        <v>1.23</v>
      </c>
      <c r="G50" s="54">
        <f t="shared" si="1"/>
        <v>15656.350199999999</v>
      </c>
      <c r="H50" s="54">
        <f t="shared" si="2"/>
        <v>16282.604208</v>
      </c>
      <c r="I50" s="53">
        <v>6771</v>
      </c>
      <c r="J50" s="54">
        <v>3182.19</v>
      </c>
      <c r="K50" s="54">
        <f t="shared" si="3"/>
        <v>3309.4776</v>
      </c>
      <c r="L50" s="58">
        <v>1.23</v>
      </c>
      <c r="M50" s="54">
        <f t="shared" si="4"/>
        <v>3914.0937</v>
      </c>
      <c r="N50" s="54">
        <f t="shared" si="5"/>
        <v>4070.657448</v>
      </c>
      <c r="O50" s="53">
        <v>14607</v>
      </c>
      <c r="P50" s="54">
        <v>6364.36</v>
      </c>
      <c r="Q50" s="54">
        <f t="shared" si="6"/>
        <v>6618.9344</v>
      </c>
      <c r="R50" s="58">
        <v>1.23</v>
      </c>
      <c r="S50" s="54">
        <f t="shared" si="7"/>
        <v>7828.162799999999</v>
      </c>
      <c r="T50" s="54">
        <f t="shared" si="8"/>
        <v>8141.289312</v>
      </c>
      <c r="U50" s="54">
        <f t="shared" si="9"/>
        <v>26369937.48788478</v>
      </c>
      <c r="V50" s="55">
        <f t="shared" si="10"/>
        <v>1784365.8</v>
      </c>
    </row>
    <row r="51" spans="1:22" s="30" customFormat="1" ht="14.25" customHeight="1">
      <c r="A51" s="15">
        <v>43</v>
      </c>
      <c r="B51" s="66" t="s">
        <v>25</v>
      </c>
      <c r="C51" s="53">
        <v>17</v>
      </c>
      <c r="D51" s="54">
        <v>12728.74</v>
      </c>
      <c r="E51" s="54">
        <f t="shared" si="0"/>
        <v>13237.8896</v>
      </c>
      <c r="F51" s="58">
        <v>1</v>
      </c>
      <c r="G51" s="54">
        <f t="shared" si="1"/>
        <v>12728.74</v>
      </c>
      <c r="H51" s="54">
        <f t="shared" si="2"/>
        <v>13237.8896</v>
      </c>
      <c r="I51" s="53">
        <v>2257</v>
      </c>
      <c r="J51" s="54">
        <v>3182.19</v>
      </c>
      <c r="K51" s="54">
        <f t="shared" si="3"/>
        <v>3309.4776</v>
      </c>
      <c r="L51" s="58">
        <v>1</v>
      </c>
      <c r="M51" s="54">
        <f t="shared" si="4"/>
        <v>3182.19</v>
      </c>
      <c r="N51" s="54">
        <f t="shared" si="5"/>
        <v>3309.4776</v>
      </c>
      <c r="O51" s="53">
        <v>4122</v>
      </c>
      <c r="P51" s="54">
        <v>6364.36</v>
      </c>
      <c r="Q51" s="54">
        <f t="shared" si="6"/>
        <v>6618.9344</v>
      </c>
      <c r="R51" s="58">
        <v>1</v>
      </c>
      <c r="S51" s="54">
        <f t="shared" si="7"/>
        <v>6364.36</v>
      </c>
      <c r="T51" s="54">
        <f t="shared" si="8"/>
        <v>6618.9344</v>
      </c>
      <c r="U51" s="54">
        <f t="shared" si="9"/>
        <v>6275821.389377999</v>
      </c>
      <c r="V51" s="55">
        <f t="shared" si="10"/>
        <v>424663.9</v>
      </c>
    </row>
    <row r="52" spans="1:22" s="30" customFormat="1" ht="14.25" customHeight="1">
      <c r="A52" s="15">
        <v>44</v>
      </c>
      <c r="B52" s="66" t="s">
        <v>9</v>
      </c>
      <c r="C52" s="53">
        <v>15</v>
      </c>
      <c r="D52" s="54">
        <v>12728.74</v>
      </c>
      <c r="E52" s="54">
        <f t="shared" si="0"/>
        <v>13237.8896</v>
      </c>
      <c r="F52" s="58">
        <v>1</v>
      </c>
      <c r="G52" s="54">
        <f t="shared" si="1"/>
        <v>12728.74</v>
      </c>
      <c r="H52" s="54">
        <f t="shared" si="2"/>
        <v>13237.8896</v>
      </c>
      <c r="I52" s="53">
        <v>2034</v>
      </c>
      <c r="J52" s="54">
        <v>3182.19</v>
      </c>
      <c r="K52" s="54">
        <f t="shared" si="3"/>
        <v>3309.4776</v>
      </c>
      <c r="L52" s="58">
        <v>1</v>
      </c>
      <c r="M52" s="54">
        <f t="shared" si="4"/>
        <v>3182.19</v>
      </c>
      <c r="N52" s="54">
        <f t="shared" si="5"/>
        <v>3309.4776</v>
      </c>
      <c r="O52" s="53">
        <v>3415</v>
      </c>
      <c r="P52" s="54">
        <v>6364.36</v>
      </c>
      <c r="Q52" s="54">
        <f t="shared" si="6"/>
        <v>6618.9344</v>
      </c>
      <c r="R52" s="58">
        <v>1</v>
      </c>
      <c r="S52" s="54">
        <f t="shared" si="7"/>
        <v>6364.36</v>
      </c>
      <c r="T52" s="54">
        <f t="shared" si="8"/>
        <v>6618.9344</v>
      </c>
      <c r="U52" s="54">
        <f t="shared" si="9"/>
        <v>5299028.539536</v>
      </c>
      <c r="V52" s="55">
        <f t="shared" si="10"/>
        <v>358567.6</v>
      </c>
    </row>
    <row r="53" spans="1:22" s="30" customFormat="1" ht="14.25" customHeight="1">
      <c r="A53" s="15">
        <v>45</v>
      </c>
      <c r="B53" s="66" t="s">
        <v>62</v>
      </c>
      <c r="C53" s="53">
        <v>30</v>
      </c>
      <c r="D53" s="54">
        <v>12728.74</v>
      </c>
      <c r="E53" s="54">
        <f t="shared" si="0"/>
        <v>13237.8896</v>
      </c>
      <c r="F53" s="58">
        <v>1.3</v>
      </c>
      <c r="G53" s="54">
        <f t="shared" si="1"/>
        <v>16547.362</v>
      </c>
      <c r="H53" s="54">
        <f t="shared" si="2"/>
        <v>17209.25648</v>
      </c>
      <c r="I53" s="53">
        <v>5621</v>
      </c>
      <c r="J53" s="54">
        <v>3182.19</v>
      </c>
      <c r="K53" s="54">
        <f t="shared" si="3"/>
        <v>3309.4776</v>
      </c>
      <c r="L53" s="58">
        <v>1.3</v>
      </c>
      <c r="M53" s="54">
        <f t="shared" si="4"/>
        <v>4136.847000000001</v>
      </c>
      <c r="N53" s="54">
        <f t="shared" si="5"/>
        <v>4302.32088</v>
      </c>
      <c r="O53" s="53">
        <v>12813</v>
      </c>
      <c r="P53" s="54">
        <v>6364.36</v>
      </c>
      <c r="Q53" s="54">
        <f t="shared" si="6"/>
        <v>6618.9344</v>
      </c>
      <c r="R53" s="58">
        <v>1.3</v>
      </c>
      <c r="S53" s="54">
        <f t="shared" si="7"/>
        <v>8273.668</v>
      </c>
      <c r="T53" s="54">
        <f t="shared" si="8"/>
        <v>8604.61472</v>
      </c>
      <c r="U53" s="54">
        <f t="shared" si="9"/>
        <v>24213243.230724595</v>
      </c>
      <c r="V53" s="55">
        <f t="shared" si="10"/>
        <v>1638429.5</v>
      </c>
    </row>
    <row r="54" spans="1:22" s="30" customFormat="1" ht="14.25" customHeight="1">
      <c r="A54" s="15">
        <v>46</v>
      </c>
      <c r="B54" s="66" t="s">
        <v>43</v>
      </c>
      <c r="C54" s="53">
        <v>6</v>
      </c>
      <c r="D54" s="54">
        <v>12728.74</v>
      </c>
      <c r="E54" s="54">
        <f t="shared" si="0"/>
        <v>13237.8896</v>
      </c>
      <c r="F54" s="58">
        <v>1.1</v>
      </c>
      <c r="G54" s="54">
        <f t="shared" si="1"/>
        <v>14001.614000000001</v>
      </c>
      <c r="H54" s="54">
        <f t="shared" si="2"/>
        <v>14561.678560000002</v>
      </c>
      <c r="I54" s="53">
        <v>2141</v>
      </c>
      <c r="J54" s="54">
        <v>3182.19</v>
      </c>
      <c r="K54" s="54">
        <f t="shared" si="3"/>
        <v>3309.4776</v>
      </c>
      <c r="L54" s="58">
        <v>1.1</v>
      </c>
      <c r="M54" s="54">
        <f t="shared" si="4"/>
        <v>3500.4090000000006</v>
      </c>
      <c r="N54" s="54">
        <f t="shared" si="5"/>
        <v>3640.4253600000006</v>
      </c>
      <c r="O54" s="53">
        <v>4572</v>
      </c>
      <c r="P54" s="54">
        <v>6364.36</v>
      </c>
      <c r="Q54" s="54">
        <f t="shared" si="6"/>
        <v>6618.9344</v>
      </c>
      <c r="R54" s="58">
        <v>1.1</v>
      </c>
      <c r="S54" s="54">
        <f t="shared" si="7"/>
        <v>7000.796</v>
      </c>
      <c r="T54" s="54">
        <f t="shared" si="8"/>
        <v>7280.827840000001</v>
      </c>
      <c r="U54" s="54">
        <f t="shared" si="9"/>
        <v>7386752.202489001</v>
      </c>
      <c r="V54" s="55">
        <f t="shared" si="10"/>
        <v>499836.9</v>
      </c>
    </row>
    <row r="55" spans="1:22" s="30" customFormat="1" ht="14.25" customHeight="1">
      <c r="A55" s="15">
        <v>47</v>
      </c>
      <c r="B55" s="66" t="s">
        <v>10</v>
      </c>
      <c r="C55" s="53">
        <v>12</v>
      </c>
      <c r="D55" s="54">
        <v>12728.74</v>
      </c>
      <c r="E55" s="54">
        <f t="shared" si="0"/>
        <v>13237.8896</v>
      </c>
      <c r="F55" s="58">
        <v>1</v>
      </c>
      <c r="G55" s="54">
        <f t="shared" si="1"/>
        <v>12728.74</v>
      </c>
      <c r="H55" s="54">
        <f t="shared" si="2"/>
        <v>13237.8896</v>
      </c>
      <c r="I55" s="53">
        <v>1050</v>
      </c>
      <c r="J55" s="54">
        <v>3182.19</v>
      </c>
      <c r="K55" s="54">
        <f t="shared" si="3"/>
        <v>3309.4776</v>
      </c>
      <c r="L55" s="58">
        <v>1</v>
      </c>
      <c r="M55" s="54">
        <f t="shared" si="4"/>
        <v>3182.19</v>
      </c>
      <c r="N55" s="54">
        <f t="shared" si="5"/>
        <v>3309.4776</v>
      </c>
      <c r="O55" s="53">
        <v>2011</v>
      </c>
      <c r="P55" s="54">
        <v>6364.36</v>
      </c>
      <c r="Q55" s="54">
        <f t="shared" si="6"/>
        <v>6618.9344</v>
      </c>
      <c r="R55" s="58">
        <v>1</v>
      </c>
      <c r="S55" s="54">
        <f t="shared" si="7"/>
        <v>6364.36</v>
      </c>
      <c r="T55" s="54">
        <f t="shared" si="8"/>
        <v>6618.9344</v>
      </c>
      <c r="U55" s="54">
        <f t="shared" si="9"/>
        <v>3040231.318644</v>
      </c>
      <c r="V55" s="55">
        <f t="shared" si="10"/>
        <v>205722.3</v>
      </c>
    </row>
    <row r="56" spans="1:22" s="30" customFormat="1" ht="14.25" customHeight="1">
      <c r="A56" s="15">
        <v>48</v>
      </c>
      <c r="B56" s="66" t="s">
        <v>51</v>
      </c>
      <c r="C56" s="53">
        <v>10</v>
      </c>
      <c r="D56" s="54">
        <v>12728.74</v>
      </c>
      <c r="E56" s="54">
        <f t="shared" si="0"/>
        <v>13237.8896</v>
      </c>
      <c r="F56" s="58">
        <v>1.15</v>
      </c>
      <c r="G56" s="54">
        <f t="shared" si="1"/>
        <v>14638.051</v>
      </c>
      <c r="H56" s="54">
        <f t="shared" si="2"/>
        <v>15223.57304</v>
      </c>
      <c r="I56" s="53">
        <v>2023</v>
      </c>
      <c r="J56" s="54">
        <v>3182.19</v>
      </c>
      <c r="K56" s="54">
        <f t="shared" si="3"/>
        <v>3309.4776</v>
      </c>
      <c r="L56" s="58">
        <v>1.15</v>
      </c>
      <c r="M56" s="54">
        <f t="shared" si="4"/>
        <v>3659.5184999999997</v>
      </c>
      <c r="N56" s="54">
        <f t="shared" si="5"/>
        <v>3805.8992399999997</v>
      </c>
      <c r="O56" s="53">
        <v>4270</v>
      </c>
      <c r="P56" s="54">
        <v>6364.36</v>
      </c>
      <c r="Q56" s="54">
        <f t="shared" si="6"/>
        <v>6618.9344</v>
      </c>
      <c r="R56" s="58">
        <v>1.15</v>
      </c>
      <c r="S56" s="54">
        <f t="shared" si="7"/>
        <v>7319.013999999999</v>
      </c>
      <c r="T56" s="54">
        <f t="shared" si="8"/>
        <v>7611.77456</v>
      </c>
      <c r="U56" s="54">
        <f t="shared" si="9"/>
        <v>7240411.441812299</v>
      </c>
      <c r="V56" s="55">
        <f t="shared" si="10"/>
        <v>489934.5</v>
      </c>
    </row>
    <row r="57" spans="1:22" s="30" customFormat="1" ht="14.25" customHeight="1">
      <c r="A57" s="15">
        <v>49</v>
      </c>
      <c r="B57" s="66" t="s">
        <v>11</v>
      </c>
      <c r="C57" s="53">
        <v>19</v>
      </c>
      <c r="D57" s="54">
        <v>12728.74</v>
      </c>
      <c r="E57" s="54">
        <f t="shared" si="0"/>
        <v>13237.8896</v>
      </c>
      <c r="F57" s="58">
        <v>1</v>
      </c>
      <c r="G57" s="54">
        <f t="shared" si="1"/>
        <v>12728.74</v>
      </c>
      <c r="H57" s="54">
        <f t="shared" si="2"/>
        <v>13237.8896</v>
      </c>
      <c r="I57" s="53">
        <v>2661</v>
      </c>
      <c r="J57" s="54">
        <v>3182.19</v>
      </c>
      <c r="K57" s="54">
        <f t="shared" si="3"/>
        <v>3309.4776</v>
      </c>
      <c r="L57" s="58">
        <v>1</v>
      </c>
      <c r="M57" s="54">
        <f t="shared" si="4"/>
        <v>3182.19</v>
      </c>
      <c r="N57" s="54">
        <f t="shared" si="5"/>
        <v>3309.4776</v>
      </c>
      <c r="O57" s="53">
        <v>4242</v>
      </c>
      <c r="P57" s="54">
        <v>6364.36</v>
      </c>
      <c r="Q57" s="54">
        <f t="shared" si="6"/>
        <v>6618.9344</v>
      </c>
      <c r="R57" s="58">
        <v>1</v>
      </c>
      <c r="S57" s="54">
        <f t="shared" si="7"/>
        <v>6364.36</v>
      </c>
      <c r="T57" s="54">
        <f t="shared" si="8"/>
        <v>6618.9344</v>
      </c>
      <c r="U57" s="54">
        <f t="shared" si="9"/>
        <v>6662976.352481999</v>
      </c>
      <c r="V57" s="55">
        <f t="shared" si="10"/>
        <v>450861.4</v>
      </c>
    </row>
    <row r="58" spans="1:22" s="30" customFormat="1" ht="14.25" customHeight="1">
      <c r="A58" s="15">
        <v>50</v>
      </c>
      <c r="B58" s="66" t="s">
        <v>26</v>
      </c>
      <c r="C58" s="53">
        <v>34</v>
      </c>
      <c r="D58" s="54">
        <v>12728.74</v>
      </c>
      <c r="E58" s="54">
        <f t="shared" si="0"/>
        <v>13237.8896</v>
      </c>
      <c r="F58" s="58">
        <v>1</v>
      </c>
      <c r="G58" s="54">
        <f t="shared" si="1"/>
        <v>12728.74</v>
      </c>
      <c r="H58" s="54">
        <f t="shared" si="2"/>
        <v>13237.8896</v>
      </c>
      <c r="I58" s="53">
        <v>2435</v>
      </c>
      <c r="J58" s="54">
        <v>3182.19</v>
      </c>
      <c r="K58" s="54">
        <f t="shared" si="3"/>
        <v>3309.4776</v>
      </c>
      <c r="L58" s="58">
        <v>1</v>
      </c>
      <c r="M58" s="54">
        <f t="shared" si="4"/>
        <v>3182.19</v>
      </c>
      <c r="N58" s="54">
        <f t="shared" si="5"/>
        <v>3309.4776</v>
      </c>
      <c r="O58" s="53">
        <v>4432</v>
      </c>
      <c r="P58" s="54">
        <v>6364.36</v>
      </c>
      <c r="Q58" s="54">
        <f t="shared" si="6"/>
        <v>6618.9344</v>
      </c>
      <c r="R58" s="58">
        <v>1</v>
      </c>
      <c r="S58" s="54">
        <f t="shared" si="7"/>
        <v>6364.36</v>
      </c>
      <c r="T58" s="54">
        <f t="shared" si="8"/>
        <v>6618.9344</v>
      </c>
      <c r="U58" s="54">
        <f t="shared" si="9"/>
        <v>6790048.071378001</v>
      </c>
      <c r="V58" s="55">
        <f t="shared" si="10"/>
        <v>459459.9</v>
      </c>
    </row>
    <row r="59" spans="1:22" s="30" customFormat="1" ht="14.25" customHeight="1">
      <c r="A59" s="15">
        <v>51</v>
      </c>
      <c r="B59" s="66" t="s">
        <v>12</v>
      </c>
      <c r="C59" s="53">
        <v>10</v>
      </c>
      <c r="D59" s="54">
        <v>12728.74</v>
      </c>
      <c r="E59" s="54">
        <f t="shared" si="0"/>
        <v>13237.8896</v>
      </c>
      <c r="F59" s="58">
        <v>1</v>
      </c>
      <c r="G59" s="54">
        <f t="shared" si="1"/>
        <v>12728.74</v>
      </c>
      <c r="H59" s="54">
        <f t="shared" si="2"/>
        <v>13237.8896</v>
      </c>
      <c r="I59" s="53">
        <v>2381</v>
      </c>
      <c r="J59" s="54">
        <v>3182.19</v>
      </c>
      <c r="K59" s="54">
        <f t="shared" si="3"/>
        <v>3309.4776</v>
      </c>
      <c r="L59" s="58">
        <v>1</v>
      </c>
      <c r="M59" s="54">
        <f t="shared" si="4"/>
        <v>3182.19</v>
      </c>
      <c r="N59" s="54">
        <f t="shared" si="5"/>
        <v>3309.4776</v>
      </c>
      <c r="O59" s="53">
        <v>4240</v>
      </c>
      <c r="P59" s="54">
        <v>6364.36</v>
      </c>
      <c r="Q59" s="54">
        <f t="shared" si="6"/>
        <v>6618.9344</v>
      </c>
      <c r="R59" s="58">
        <v>1</v>
      </c>
      <c r="S59" s="54">
        <f t="shared" si="7"/>
        <v>6364.36</v>
      </c>
      <c r="T59" s="54">
        <f t="shared" si="8"/>
        <v>6618.9344</v>
      </c>
      <c r="U59" s="54">
        <f t="shared" si="9"/>
        <v>6472961.464254</v>
      </c>
      <c r="V59" s="55">
        <f t="shared" si="10"/>
        <v>438003.7</v>
      </c>
    </row>
    <row r="60" spans="1:22" s="30" customFormat="1" ht="14.25" customHeight="1">
      <c r="A60" s="15">
        <v>52</v>
      </c>
      <c r="B60" s="66" t="s">
        <v>72</v>
      </c>
      <c r="C60" s="53">
        <v>0</v>
      </c>
      <c r="D60" s="54">
        <v>12728.74</v>
      </c>
      <c r="E60" s="54">
        <f t="shared" si="0"/>
        <v>13237.8896</v>
      </c>
      <c r="F60" s="58">
        <v>1.7</v>
      </c>
      <c r="G60" s="54">
        <f t="shared" si="1"/>
        <v>21638.858</v>
      </c>
      <c r="H60" s="54">
        <f t="shared" si="2"/>
        <v>22504.41232</v>
      </c>
      <c r="I60" s="53">
        <v>249</v>
      </c>
      <c r="J60" s="54">
        <v>3182.19</v>
      </c>
      <c r="K60" s="54">
        <f t="shared" si="3"/>
        <v>3309.4776</v>
      </c>
      <c r="L60" s="58">
        <v>1.7</v>
      </c>
      <c r="M60" s="54">
        <f t="shared" si="4"/>
        <v>5409.723</v>
      </c>
      <c r="N60" s="54">
        <f t="shared" si="5"/>
        <v>5626.11192</v>
      </c>
      <c r="O60" s="53">
        <v>385</v>
      </c>
      <c r="P60" s="54">
        <v>6364.36</v>
      </c>
      <c r="Q60" s="54">
        <f t="shared" si="6"/>
        <v>6618.9344</v>
      </c>
      <c r="R60" s="58">
        <v>1.7</v>
      </c>
      <c r="S60" s="54">
        <f t="shared" si="7"/>
        <v>10819.411999999998</v>
      </c>
      <c r="T60" s="54">
        <f t="shared" si="8"/>
        <v>11252.18848</v>
      </c>
      <c r="U60" s="54">
        <f t="shared" si="9"/>
        <v>1028631.5011301999</v>
      </c>
      <c r="V60" s="55">
        <f t="shared" si="10"/>
        <v>69604.1</v>
      </c>
    </row>
    <row r="61" spans="1:22" s="30" customFormat="1" ht="14.25" customHeight="1">
      <c r="A61" s="15">
        <v>53</v>
      </c>
      <c r="B61" s="66" t="s">
        <v>13</v>
      </c>
      <c r="C61" s="53">
        <v>160</v>
      </c>
      <c r="D61" s="54">
        <v>12728.74</v>
      </c>
      <c r="E61" s="54">
        <f t="shared" si="0"/>
        <v>13237.8896</v>
      </c>
      <c r="F61" s="58">
        <v>1</v>
      </c>
      <c r="G61" s="54">
        <f t="shared" si="1"/>
        <v>12728.74</v>
      </c>
      <c r="H61" s="54">
        <f t="shared" si="2"/>
        <v>13237.8896</v>
      </c>
      <c r="I61" s="53">
        <v>12900</v>
      </c>
      <c r="J61" s="54">
        <v>3182.19</v>
      </c>
      <c r="K61" s="54">
        <f t="shared" si="3"/>
        <v>3309.4776</v>
      </c>
      <c r="L61" s="58">
        <v>1</v>
      </c>
      <c r="M61" s="54">
        <f t="shared" si="4"/>
        <v>3182.19</v>
      </c>
      <c r="N61" s="54">
        <f t="shared" si="5"/>
        <v>3309.4776</v>
      </c>
      <c r="O61" s="53">
        <v>20643</v>
      </c>
      <c r="P61" s="54">
        <v>6364.36</v>
      </c>
      <c r="Q61" s="54">
        <f t="shared" si="6"/>
        <v>6618.9344</v>
      </c>
      <c r="R61" s="58">
        <v>1</v>
      </c>
      <c r="S61" s="54">
        <f t="shared" si="7"/>
        <v>6364.36</v>
      </c>
      <c r="T61" s="54">
        <f t="shared" si="8"/>
        <v>6618.9344</v>
      </c>
      <c r="U61" s="54">
        <f t="shared" si="9"/>
        <v>32555417.715408</v>
      </c>
      <c r="V61" s="55">
        <f t="shared" si="10"/>
        <v>2202916.6</v>
      </c>
    </row>
    <row r="62" spans="1:22" s="30" customFormat="1" ht="14.25" customHeight="1">
      <c r="A62" s="15">
        <v>54</v>
      </c>
      <c r="B62" s="66" t="s">
        <v>27</v>
      </c>
      <c r="C62" s="53">
        <v>34</v>
      </c>
      <c r="D62" s="54">
        <v>12728.74</v>
      </c>
      <c r="E62" s="54">
        <f t="shared" si="0"/>
        <v>13237.8896</v>
      </c>
      <c r="F62" s="57">
        <v>1.4</v>
      </c>
      <c r="G62" s="54">
        <f t="shared" si="1"/>
        <v>17820.235999999997</v>
      </c>
      <c r="H62" s="54">
        <f t="shared" si="2"/>
        <v>18533.045439999998</v>
      </c>
      <c r="I62" s="53">
        <v>1446</v>
      </c>
      <c r="J62" s="54">
        <v>3182.19</v>
      </c>
      <c r="K62" s="54">
        <f t="shared" si="3"/>
        <v>3309.4776</v>
      </c>
      <c r="L62" s="57">
        <v>1.4</v>
      </c>
      <c r="M62" s="54">
        <f t="shared" si="4"/>
        <v>4455.066</v>
      </c>
      <c r="N62" s="54">
        <f t="shared" si="5"/>
        <v>4633.26864</v>
      </c>
      <c r="O62" s="53">
        <v>2426</v>
      </c>
      <c r="P62" s="54">
        <v>6364.36</v>
      </c>
      <c r="Q62" s="54">
        <f t="shared" si="6"/>
        <v>6618.9344</v>
      </c>
      <c r="R62" s="57">
        <v>1.4</v>
      </c>
      <c r="S62" s="54">
        <f t="shared" si="7"/>
        <v>8910.104</v>
      </c>
      <c r="T62" s="54">
        <f t="shared" si="8"/>
        <v>9266.50816</v>
      </c>
      <c r="U62" s="54">
        <f t="shared" si="9"/>
        <v>5348669.8875624</v>
      </c>
      <c r="V62" s="55">
        <f t="shared" si="10"/>
        <v>361926.7</v>
      </c>
    </row>
    <row r="63" spans="1:22" s="30" customFormat="1" ht="14.25" customHeight="1">
      <c r="A63" s="15">
        <v>55</v>
      </c>
      <c r="B63" s="66" t="s">
        <v>44</v>
      </c>
      <c r="C63" s="53">
        <v>40</v>
      </c>
      <c r="D63" s="54">
        <v>12728.74</v>
      </c>
      <c r="E63" s="54">
        <f t="shared" si="0"/>
        <v>13237.8896</v>
      </c>
      <c r="F63" s="58">
        <v>1</v>
      </c>
      <c r="G63" s="54">
        <f t="shared" si="1"/>
        <v>12728.74</v>
      </c>
      <c r="H63" s="54">
        <f t="shared" si="2"/>
        <v>13237.8896</v>
      </c>
      <c r="I63" s="53">
        <v>3991</v>
      </c>
      <c r="J63" s="54">
        <v>3182.19</v>
      </c>
      <c r="K63" s="54">
        <f t="shared" si="3"/>
        <v>3309.4776</v>
      </c>
      <c r="L63" s="58">
        <v>1</v>
      </c>
      <c r="M63" s="54">
        <f t="shared" si="4"/>
        <v>3182.19</v>
      </c>
      <c r="N63" s="54">
        <f t="shared" si="5"/>
        <v>3309.4776</v>
      </c>
      <c r="O63" s="53">
        <v>8522</v>
      </c>
      <c r="P63" s="54">
        <v>6364.36</v>
      </c>
      <c r="Q63" s="54">
        <f t="shared" si="6"/>
        <v>6618.9344</v>
      </c>
      <c r="R63" s="58">
        <v>1</v>
      </c>
      <c r="S63" s="54">
        <f t="shared" si="7"/>
        <v>6364.36</v>
      </c>
      <c r="T63" s="54">
        <f t="shared" si="8"/>
        <v>6618.9344</v>
      </c>
      <c r="U63" s="54">
        <f t="shared" si="9"/>
        <v>12585488.128146</v>
      </c>
      <c r="V63" s="55">
        <f t="shared" si="10"/>
        <v>851618</v>
      </c>
    </row>
    <row r="64" spans="1:22" s="30" customFormat="1" ht="14.25" customHeight="1">
      <c r="A64" s="15">
        <v>56</v>
      </c>
      <c r="B64" s="66" t="s">
        <v>28</v>
      </c>
      <c r="C64" s="53">
        <v>10</v>
      </c>
      <c r="D64" s="54">
        <v>12728.74</v>
      </c>
      <c r="E64" s="54">
        <f t="shared" si="0"/>
        <v>13237.8896</v>
      </c>
      <c r="F64" s="58">
        <v>1</v>
      </c>
      <c r="G64" s="54">
        <f t="shared" si="1"/>
        <v>12728.74</v>
      </c>
      <c r="H64" s="54">
        <f t="shared" si="2"/>
        <v>13237.8896</v>
      </c>
      <c r="I64" s="53">
        <v>1036</v>
      </c>
      <c r="J64" s="54">
        <v>3182.19</v>
      </c>
      <c r="K64" s="54">
        <f t="shared" si="3"/>
        <v>3309.4776</v>
      </c>
      <c r="L64" s="58">
        <v>1</v>
      </c>
      <c r="M64" s="54">
        <f t="shared" si="4"/>
        <v>3182.19</v>
      </c>
      <c r="N64" s="54">
        <f t="shared" si="5"/>
        <v>3309.4776</v>
      </c>
      <c r="O64" s="53">
        <v>1920</v>
      </c>
      <c r="P64" s="54">
        <v>6364.36</v>
      </c>
      <c r="Q64" s="54">
        <f t="shared" si="6"/>
        <v>6618.9344</v>
      </c>
      <c r="R64" s="58">
        <v>1</v>
      </c>
      <c r="S64" s="54">
        <f t="shared" si="7"/>
        <v>6364.36</v>
      </c>
      <c r="T64" s="54">
        <f t="shared" si="8"/>
        <v>6618.9344</v>
      </c>
      <c r="U64" s="54">
        <f t="shared" si="9"/>
        <v>2919097.148304</v>
      </c>
      <c r="V64" s="55">
        <f t="shared" si="10"/>
        <v>197525.6</v>
      </c>
    </row>
    <row r="65" spans="1:22" s="30" customFormat="1" ht="14.25" customHeight="1">
      <c r="A65" s="15">
        <v>57</v>
      </c>
      <c r="B65" s="66" t="s">
        <v>63</v>
      </c>
      <c r="C65" s="53">
        <v>7</v>
      </c>
      <c r="D65" s="54">
        <v>12728.74</v>
      </c>
      <c r="E65" s="54">
        <f t="shared" si="0"/>
        <v>13237.8896</v>
      </c>
      <c r="F65" s="58">
        <v>1.2</v>
      </c>
      <c r="G65" s="54">
        <f t="shared" si="1"/>
        <v>15274.488</v>
      </c>
      <c r="H65" s="54">
        <f t="shared" si="2"/>
        <v>15885.46752</v>
      </c>
      <c r="I65" s="53">
        <v>5748</v>
      </c>
      <c r="J65" s="54">
        <v>3182.19</v>
      </c>
      <c r="K65" s="54">
        <f t="shared" si="3"/>
        <v>3309.4776</v>
      </c>
      <c r="L65" s="58">
        <v>1.2</v>
      </c>
      <c r="M65" s="54">
        <f t="shared" si="4"/>
        <v>3818.6279999999997</v>
      </c>
      <c r="N65" s="54">
        <f t="shared" si="5"/>
        <v>3971.37312</v>
      </c>
      <c r="O65" s="53">
        <v>12534</v>
      </c>
      <c r="P65" s="54">
        <v>6364.36</v>
      </c>
      <c r="Q65" s="54">
        <f t="shared" si="6"/>
        <v>6618.9344</v>
      </c>
      <c r="R65" s="58">
        <v>1.2</v>
      </c>
      <c r="S65" s="54">
        <f t="shared" si="7"/>
        <v>7637.231999999999</v>
      </c>
      <c r="T65" s="54">
        <f t="shared" si="8"/>
        <v>7942.72128</v>
      </c>
      <c r="U65" s="54">
        <f t="shared" si="9"/>
        <v>21978020.631556798</v>
      </c>
      <c r="V65" s="55">
        <f t="shared" si="10"/>
        <v>1487179.4</v>
      </c>
    </row>
    <row r="66" spans="1:22" s="30" customFormat="1" ht="14.25" customHeight="1">
      <c r="A66" s="15">
        <v>58</v>
      </c>
      <c r="B66" s="66" t="s">
        <v>64</v>
      </c>
      <c r="C66" s="53">
        <v>8</v>
      </c>
      <c r="D66" s="54">
        <v>12728.74</v>
      </c>
      <c r="E66" s="54">
        <f t="shared" si="0"/>
        <v>13237.8896</v>
      </c>
      <c r="F66" s="58">
        <v>1.15</v>
      </c>
      <c r="G66" s="54">
        <f t="shared" si="1"/>
        <v>14638.051</v>
      </c>
      <c r="H66" s="54">
        <f t="shared" si="2"/>
        <v>15223.57304</v>
      </c>
      <c r="I66" s="53">
        <v>4919</v>
      </c>
      <c r="J66" s="54">
        <v>3182.19</v>
      </c>
      <c r="K66" s="54">
        <f t="shared" si="3"/>
        <v>3309.4776</v>
      </c>
      <c r="L66" s="58">
        <v>1.15</v>
      </c>
      <c r="M66" s="54">
        <f t="shared" si="4"/>
        <v>3659.5184999999997</v>
      </c>
      <c r="N66" s="54">
        <f t="shared" si="5"/>
        <v>3805.8992399999997</v>
      </c>
      <c r="O66" s="53">
        <v>10848</v>
      </c>
      <c r="P66" s="54">
        <v>6364.36</v>
      </c>
      <c r="Q66" s="54">
        <f t="shared" si="6"/>
        <v>6618.9344</v>
      </c>
      <c r="R66" s="58">
        <v>1.15</v>
      </c>
      <c r="S66" s="54">
        <f t="shared" si="7"/>
        <v>7319.013999999999</v>
      </c>
      <c r="T66" s="54">
        <f t="shared" si="8"/>
        <v>7611.77456</v>
      </c>
      <c r="U66" s="54">
        <f t="shared" si="9"/>
        <v>18196287.763227902</v>
      </c>
      <c r="V66" s="55">
        <f t="shared" si="10"/>
        <v>1231282.1</v>
      </c>
    </row>
    <row r="67" spans="1:22" s="30" customFormat="1" ht="14.25" customHeight="1">
      <c r="A67" s="15">
        <v>59</v>
      </c>
      <c r="B67" s="66" t="s">
        <v>45</v>
      </c>
      <c r="C67" s="53">
        <v>5</v>
      </c>
      <c r="D67" s="54">
        <v>12728.74</v>
      </c>
      <c r="E67" s="54">
        <f t="shared" si="0"/>
        <v>13237.8896</v>
      </c>
      <c r="F67" s="58">
        <v>1.15</v>
      </c>
      <c r="G67" s="54">
        <f t="shared" si="1"/>
        <v>14638.051</v>
      </c>
      <c r="H67" s="54">
        <f t="shared" si="2"/>
        <v>15223.57304</v>
      </c>
      <c r="I67" s="53">
        <v>5102</v>
      </c>
      <c r="J67" s="54">
        <v>3182.19</v>
      </c>
      <c r="K67" s="54">
        <f t="shared" si="3"/>
        <v>3309.4776</v>
      </c>
      <c r="L67" s="58">
        <v>1.15</v>
      </c>
      <c r="M67" s="54">
        <f t="shared" si="4"/>
        <v>3659.5184999999997</v>
      </c>
      <c r="N67" s="54">
        <f t="shared" si="5"/>
        <v>3805.8992399999997</v>
      </c>
      <c r="O67" s="53">
        <v>11747</v>
      </c>
      <c r="P67" s="54">
        <v>6364.36</v>
      </c>
      <c r="Q67" s="54">
        <f t="shared" si="6"/>
        <v>6618.9344</v>
      </c>
      <c r="R67" s="58">
        <v>1.15</v>
      </c>
      <c r="S67" s="54">
        <f t="shared" si="7"/>
        <v>7319.013999999999</v>
      </c>
      <c r="T67" s="54">
        <f t="shared" si="8"/>
        <v>7611.77456</v>
      </c>
      <c r="U67" s="54">
        <f t="shared" si="9"/>
        <v>19540847.37126</v>
      </c>
      <c r="V67" s="55">
        <f t="shared" si="10"/>
        <v>1322264</v>
      </c>
    </row>
    <row r="68" spans="1:22" s="30" customFormat="1" ht="14.25" customHeight="1">
      <c r="A68" s="15">
        <v>60</v>
      </c>
      <c r="B68" s="66" t="s">
        <v>14</v>
      </c>
      <c r="C68" s="53">
        <v>12</v>
      </c>
      <c r="D68" s="54">
        <v>12728.74</v>
      </c>
      <c r="E68" s="54">
        <f t="shared" si="0"/>
        <v>13237.8896</v>
      </c>
      <c r="F68" s="58">
        <v>1</v>
      </c>
      <c r="G68" s="54">
        <f t="shared" si="1"/>
        <v>12728.74</v>
      </c>
      <c r="H68" s="54">
        <f t="shared" si="2"/>
        <v>13237.8896</v>
      </c>
      <c r="I68" s="53">
        <v>1900</v>
      </c>
      <c r="J68" s="54">
        <v>3182.19</v>
      </c>
      <c r="K68" s="54">
        <f t="shared" si="3"/>
        <v>3309.4776</v>
      </c>
      <c r="L68" s="58">
        <v>1</v>
      </c>
      <c r="M68" s="54">
        <f t="shared" si="4"/>
        <v>3182.19</v>
      </c>
      <c r="N68" s="54">
        <f t="shared" si="5"/>
        <v>3309.4776</v>
      </c>
      <c r="O68" s="53">
        <v>2521</v>
      </c>
      <c r="P68" s="54">
        <v>6364.36</v>
      </c>
      <c r="Q68" s="54">
        <f t="shared" si="6"/>
        <v>6618.9344</v>
      </c>
      <c r="R68" s="58">
        <v>1</v>
      </c>
      <c r="S68" s="54">
        <f t="shared" si="7"/>
        <v>6364.36</v>
      </c>
      <c r="T68" s="54">
        <f t="shared" si="8"/>
        <v>6618.9344</v>
      </c>
      <c r="U68" s="54">
        <f t="shared" si="9"/>
        <v>4150629.158304</v>
      </c>
      <c r="V68" s="55">
        <f t="shared" si="10"/>
        <v>280859.2</v>
      </c>
    </row>
    <row r="69" spans="1:22" s="30" customFormat="1" ht="14.25" customHeight="1">
      <c r="A69" s="15">
        <v>61</v>
      </c>
      <c r="B69" s="66" t="s">
        <v>46</v>
      </c>
      <c r="C69" s="53">
        <v>35</v>
      </c>
      <c r="D69" s="54">
        <v>12728.74</v>
      </c>
      <c r="E69" s="54">
        <f aca="true" t="shared" si="11" ref="E69:E94">D69*1.04</f>
        <v>13237.8896</v>
      </c>
      <c r="F69" s="58">
        <v>1</v>
      </c>
      <c r="G69" s="54">
        <f aca="true" t="shared" si="12" ref="G69:G94">D69*F69</f>
        <v>12728.74</v>
      </c>
      <c r="H69" s="54">
        <f aca="true" t="shared" si="13" ref="H69:H94">E69*F69</f>
        <v>13237.8896</v>
      </c>
      <c r="I69" s="53">
        <v>2740</v>
      </c>
      <c r="J69" s="54">
        <v>3182.19</v>
      </c>
      <c r="K69" s="54">
        <f aca="true" t="shared" si="14" ref="K69:K94">J69*1.04</f>
        <v>3309.4776</v>
      </c>
      <c r="L69" s="58">
        <v>1</v>
      </c>
      <c r="M69" s="54">
        <f aca="true" t="shared" si="15" ref="M69:M94">J69*L69</f>
        <v>3182.19</v>
      </c>
      <c r="N69" s="54">
        <f aca="true" t="shared" si="16" ref="N69:N94">K69*L69</f>
        <v>3309.4776</v>
      </c>
      <c r="O69" s="53">
        <v>4970</v>
      </c>
      <c r="P69" s="54">
        <v>6364.36</v>
      </c>
      <c r="Q69" s="54">
        <f aca="true" t="shared" si="17" ref="Q69:Q94">P69*1.04</f>
        <v>6618.9344</v>
      </c>
      <c r="R69" s="58">
        <v>1</v>
      </c>
      <c r="S69" s="54">
        <f aca="true" t="shared" si="18" ref="S69:S94">P69*R69</f>
        <v>6364.36</v>
      </c>
      <c r="T69" s="54">
        <f aca="true" t="shared" si="19" ref="T69:T94">Q69*R69</f>
        <v>6618.9344</v>
      </c>
      <c r="U69" s="54">
        <f aca="true" t="shared" si="20" ref="U69:U94">((C69*G69+I69*M69+O69*S69)+(C69*H69+I69*N69+O69*T69)*11)*1.5/100</f>
        <v>7612454.425620001</v>
      </c>
      <c r="V69" s="55">
        <f aca="true" t="shared" si="21" ref="V69:V94">ROUND((((C69*G69+I69*M69+O69*S69)+(C69*H69+I69*N69+O69*T69)*11+U69)/1000),1)</f>
        <v>515109.4</v>
      </c>
    </row>
    <row r="70" spans="1:22" s="30" customFormat="1" ht="14.25" customHeight="1">
      <c r="A70" s="15">
        <v>62</v>
      </c>
      <c r="B70" s="66" t="s">
        <v>29</v>
      </c>
      <c r="C70" s="53">
        <v>12</v>
      </c>
      <c r="D70" s="54">
        <v>12728.74</v>
      </c>
      <c r="E70" s="54">
        <f t="shared" si="11"/>
        <v>13237.8896</v>
      </c>
      <c r="F70" s="58">
        <v>1</v>
      </c>
      <c r="G70" s="54">
        <f t="shared" si="12"/>
        <v>12728.74</v>
      </c>
      <c r="H70" s="54">
        <f t="shared" si="13"/>
        <v>13237.8896</v>
      </c>
      <c r="I70" s="53">
        <v>1286</v>
      </c>
      <c r="J70" s="54">
        <v>3182.19</v>
      </c>
      <c r="K70" s="54">
        <f t="shared" si="14"/>
        <v>3309.4776</v>
      </c>
      <c r="L70" s="58">
        <v>1</v>
      </c>
      <c r="M70" s="54">
        <f t="shared" si="15"/>
        <v>3182.19</v>
      </c>
      <c r="N70" s="54">
        <f t="shared" si="16"/>
        <v>3309.4776</v>
      </c>
      <c r="O70" s="53">
        <v>2300</v>
      </c>
      <c r="P70" s="54">
        <v>6364.36</v>
      </c>
      <c r="Q70" s="54">
        <f t="shared" si="17"/>
        <v>6618.9344</v>
      </c>
      <c r="R70" s="58">
        <v>1</v>
      </c>
      <c r="S70" s="54">
        <f t="shared" si="18"/>
        <v>6364.36</v>
      </c>
      <c r="T70" s="54">
        <f t="shared" si="19"/>
        <v>6618.9344</v>
      </c>
      <c r="U70" s="54">
        <f t="shared" si="20"/>
        <v>3523580.716452</v>
      </c>
      <c r="V70" s="55">
        <f t="shared" si="21"/>
        <v>238429</v>
      </c>
    </row>
    <row r="71" spans="1:22" s="30" customFormat="1" ht="14.25" customHeight="1">
      <c r="A71" s="15">
        <v>63</v>
      </c>
      <c r="B71" s="66" t="s">
        <v>38</v>
      </c>
      <c r="C71" s="53">
        <v>95</v>
      </c>
      <c r="D71" s="54">
        <v>12728.74</v>
      </c>
      <c r="E71" s="54">
        <f t="shared" si="11"/>
        <v>13237.8896</v>
      </c>
      <c r="F71" s="58">
        <v>1.006</v>
      </c>
      <c r="G71" s="54">
        <f t="shared" si="12"/>
        <v>12805.112439999999</v>
      </c>
      <c r="H71" s="54">
        <f t="shared" si="13"/>
        <v>13317.3169376</v>
      </c>
      <c r="I71" s="53">
        <v>9503</v>
      </c>
      <c r="J71" s="54">
        <v>3182.19</v>
      </c>
      <c r="K71" s="54">
        <f t="shared" si="14"/>
        <v>3309.4776</v>
      </c>
      <c r="L71" s="58">
        <v>1.006</v>
      </c>
      <c r="M71" s="54">
        <f t="shared" si="15"/>
        <v>3201.28314</v>
      </c>
      <c r="N71" s="54">
        <f t="shared" si="16"/>
        <v>3329.3344656000004</v>
      </c>
      <c r="O71" s="53">
        <v>18704</v>
      </c>
      <c r="P71" s="54">
        <v>6364.36</v>
      </c>
      <c r="Q71" s="54">
        <f t="shared" si="17"/>
        <v>6618.9344</v>
      </c>
      <c r="R71" s="58">
        <v>1.005</v>
      </c>
      <c r="S71" s="54">
        <f t="shared" si="18"/>
        <v>6396.181799999999</v>
      </c>
      <c r="T71" s="54">
        <f t="shared" si="19"/>
        <v>6652.029071999999</v>
      </c>
      <c r="U71" s="54">
        <f t="shared" si="20"/>
        <v>28227441.73545517</v>
      </c>
      <c r="V71" s="55">
        <f t="shared" si="21"/>
        <v>1910056.9</v>
      </c>
    </row>
    <row r="72" spans="1:22" s="30" customFormat="1" ht="14.25" customHeight="1">
      <c r="A72" s="15">
        <v>64</v>
      </c>
      <c r="B72" s="66" t="s">
        <v>15</v>
      </c>
      <c r="C72" s="53">
        <v>15</v>
      </c>
      <c r="D72" s="54">
        <v>12728.74</v>
      </c>
      <c r="E72" s="54">
        <f t="shared" si="11"/>
        <v>13237.8896</v>
      </c>
      <c r="F72" s="57">
        <v>1</v>
      </c>
      <c r="G72" s="54">
        <f t="shared" si="12"/>
        <v>12728.74</v>
      </c>
      <c r="H72" s="54">
        <f t="shared" si="13"/>
        <v>13237.8896</v>
      </c>
      <c r="I72" s="53">
        <v>2297</v>
      </c>
      <c r="J72" s="54">
        <v>3182.19</v>
      </c>
      <c r="K72" s="54">
        <f t="shared" si="14"/>
        <v>3309.4776</v>
      </c>
      <c r="L72" s="57">
        <v>1</v>
      </c>
      <c r="M72" s="54">
        <f t="shared" si="15"/>
        <v>3182.19</v>
      </c>
      <c r="N72" s="54">
        <f t="shared" si="16"/>
        <v>3309.4776</v>
      </c>
      <c r="O72" s="56">
        <v>3517</v>
      </c>
      <c r="P72" s="54">
        <v>6364.36</v>
      </c>
      <c r="Q72" s="54">
        <f t="shared" si="17"/>
        <v>6618.9344</v>
      </c>
      <c r="R72" s="57">
        <v>1</v>
      </c>
      <c r="S72" s="54">
        <f t="shared" si="18"/>
        <v>6364.36</v>
      </c>
      <c r="T72" s="54">
        <f t="shared" si="19"/>
        <v>6618.9344</v>
      </c>
      <c r="U72" s="54">
        <f t="shared" si="20"/>
        <v>5576331.196289999</v>
      </c>
      <c r="V72" s="55">
        <f t="shared" si="21"/>
        <v>377331.7</v>
      </c>
    </row>
    <row r="73" spans="1:22" s="30" customFormat="1" ht="14.25" customHeight="1">
      <c r="A73" s="15">
        <v>65</v>
      </c>
      <c r="B73" s="66" t="s">
        <v>48</v>
      </c>
      <c r="C73" s="53">
        <v>34</v>
      </c>
      <c r="D73" s="54">
        <v>12728.74</v>
      </c>
      <c r="E73" s="54">
        <f t="shared" si="11"/>
        <v>13237.8896</v>
      </c>
      <c r="F73" s="58">
        <v>1</v>
      </c>
      <c r="G73" s="54">
        <f t="shared" si="12"/>
        <v>12728.74</v>
      </c>
      <c r="H73" s="54">
        <f t="shared" si="13"/>
        <v>13237.8896</v>
      </c>
      <c r="I73" s="53">
        <v>5681</v>
      </c>
      <c r="J73" s="54">
        <v>3182.19</v>
      </c>
      <c r="K73" s="54">
        <f t="shared" si="14"/>
        <v>3309.4776</v>
      </c>
      <c r="L73" s="58">
        <v>1</v>
      </c>
      <c r="M73" s="54">
        <f t="shared" si="15"/>
        <v>3182.19</v>
      </c>
      <c r="N73" s="54">
        <f t="shared" si="16"/>
        <v>3309.4776</v>
      </c>
      <c r="O73" s="53">
        <v>11336</v>
      </c>
      <c r="P73" s="54">
        <v>6364.36</v>
      </c>
      <c r="Q73" s="54">
        <f t="shared" si="17"/>
        <v>6618.9344</v>
      </c>
      <c r="R73" s="58">
        <v>1</v>
      </c>
      <c r="S73" s="54">
        <f t="shared" si="18"/>
        <v>6364.36</v>
      </c>
      <c r="T73" s="54">
        <f t="shared" si="19"/>
        <v>6618.9344</v>
      </c>
      <c r="U73" s="54">
        <f t="shared" si="20"/>
        <v>16916630.442966</v>
      </c>
      <c r="V73" s="55">
        <f t="shared" si="21"/>
        <v>1144692</v>
      </c>
    </row>
    <row r="74" spans="1:22" s="30" customFormat="1" ht="14.25" customHeight="1">
      <c r="A74" s="15">
        <v>66</v>
      </c>
      <c r="B74" s="66" t="s">
        <v>49</v>
      </c>
      <c r="C74" s="53">
        <v>30</v>
      </c>
      <c r="D74" s="54">
        <v>12728.74</v>
      </c>
      <c r="E74" s="54">
        <f t="shared" si="11"/>
        <v>13237.8896</v>
      </c>
      <c r="F74" s="58">
        <v>1.002</v>
      </c>
      <c r="G74" s="54">
        <f t="shared" si="12"/>
        <v>12754.197479999999</v>
      </c>
      <c r="H74" s="54">
        <f t="shared" si="13"/>
        <v>13264.3653792</v>
      </c>
      <c r="I74" s="53">
        <v>5176</v>
      </c>
      <c r="J74" s="54">
        <v>3182.19</v>
      </c>
      <c r="K74" s="54">
        <f t="shared" si="14"/>
        <v>3309.4776</v>
      </c>
      <c r="L74" s="58">
        <v>1.002</v>
      </c>
      <c r="M74" s="54">
        <f t="shared" si="15"/>
        <v>3188.55438</v>
      </c>
      <c r="N74" s="54">
        <f t="shared" si="16"/>
        <v>3316.0965552000002</v>
      </c>
      <c r="O74" s="53">
        <v>10590</v>
      </c>
      <c r="P74" s="54">
        <v>6364.36</v>
      </c>
      <c r="Q74" s="54">
        <f t="shared" si="17"/>
        <v>6618.9344</v>
      </c>
      <c r="R74" s="58">
        <v>1.002</v>
      </c>
      <c r="S74" s="54">
        <f t="shared" si="18"/>
        <v>6377.08872</v>
      </c>
      <c r="T74" s="54">
        <f t="shared" si="19"/>
        <v>6632.1722688</v>
      </c>
      <c r="U74" s="54">
        <f t="shared" si="20"/>
        <v>15752763.218618928</v>
      </c>
      <c r="V74" s="55">
        <f t="shared" si="21"/>
        <v>1065937</v>
      </c>
    </row>
    <row r="75" spans="1:22" s="30" customFormat="1" ht="14.25" customHeight="1">
      <c r="A75" s="15">
        <v>67</v>
      </c>
      <c r="B75" s="66" t="s">
        <v>73</v>
      </c>
      <c r="C75" s="53">
        <v>4</v>
      </c>
      <c r="D75" s="54">
        <v>12728.74</v>
      </c>
      <c r="E75" s="54">
        <f t="shared" si="11"/>
        <v>13237.8896</v>
      </c>
      <c r="F75" s="58">
        <v>1.43</v>
      </c>
      <c r="G75" s="54">
        <f t="shared" si="12"/>
        <v>18202.0982</v>
      </c>
      <c r="H75" s="54">
        <f t="shared" si="13"/>
        <v>18930.182128</v>
      </c>
      <c r="I75" s="53">
        <v>1202</v>
      </c>
      <c r="J75" s="54">
        <v>3182.19</v>
      </c>
      <c r="K75" s="54">
        <f t="shared" si="14"/>
        <v>3309.4776</v>
      </c>
      <c r="L75" s="58">
        <v>1.43</v>
      </c>
      <c r="M75" s="54">
        <f t="shared" si="15"/>
        <v>4550.5317</v>
      </c>
      <c r="N75" s="54">
        <f t="shared" si="16"/>
        <v>4732.552968</v>
      </c>
      <c r="O75" s="53">
        <v>2348</v>
      </c>
      <c r="P75" s="54">
        <v>6364.36</v>
      </c>
      <c r="Q75" s="54">
        <f t="shared" si="17"/>
        <v>6618.9344</v>
      </c>
      <c r="R75" s="58">
        <v>1.42</v>
      </c>
      <c r="S75" s="54">
        <f t="shared" si="18"/>
        <v>9037.391199999998</v>
      </c>
      <c r="T75" s="54">
        <f t="shared" si="19"/>
        <v>9398.886848</v>
      </c>
      <c r="U75" s="54">
        <f t="shared" si="20"/>
        <v>4993853.023507081</v>
      </c>
      <c r="V75" s="55">
        <f t="shared" si="21"/>
        <v>337917.4</v>
      </c>
    </row>
    <row r="76" spans="1:22" s="30" customFormat="1" ht="14.25" customHeight="1">
      <c r="A76" s="15">
        <v>68</v>
      </c>
      <c r="B76" s="66" t="s">
        <v>52</v>
      </c>
      <c r="C76" s="53">
        <v>20</v>
      </c>
      <c r="D76" s="54">
        <v>12728.74</v>
      </c>
      <c r="E76" s="54">
        <f t="shared" si="11"/>
        <v>13237.8896</v>
      </c>
      <c r="F76" s="58">
        <v>1.152</v>
      </c>
      <c r="G76" s="54">
        <f t="shared" si="12"/>
        <v>14663.508479999999</v>
      </c>
      <c r="H76" s="54">
        <f t="shared" si="13"/>
        <v>15250.0488192</v>
      </c>
      <c r="I76" s="53">
        <v>8190</v>
      </c>
      <c r="J76" s="54">
        <v>3182.19</v>
      </c>
      <c r="K76" s="54">
        <f t="shared" si="14"/>
        <v>3309.4776</v>
      </c>
      <c r="L76" s="58">
        <v>1.152</v>
      </c>
      <c r="M76" s="54">
        <f t="shared" si="15"/>
        <v>3665.8828799999997</v>
      </c>
      <c r="N76" s="54">
        <f t="shared" si="16"/>
        <v>3812.5181952</v>
      </c>
      <c r="O76" s="53">
        <v>16960</v>
      </c>
      <c r="P76" s="54">
        <v>6364.36</v>
      </c>
      <c r="Q76" s="54">
        <f t="shared" si="17"/>
        <v>6618.9344</v>
      </c>
      <c r="R76" s="58">
        <v>1.152</v>
      </c>
      <c r="S76" s="54">
        <f t="shared" si="18"/>
        <v>7331.742719999999</v>
      </c>
      <c r="T76" s="54">
        <f t="shared" si="19"/>
        <v>7625.0124288</v>
      </c>
      <c r="U76" s="54">
        <f t="shared" si="20"/>
        <v>28860154.5172608</v>
      </c>
      <c r="V76" s="55">
        <f t="shared" si="21"/>
        <v>1952870.5</v>
      </c>
    </row>
    <row r="77" spans="1:22" s="30" customFormat="1" ht="14.25" customHeight="1">
      <c r="A77" s="15">
        <v>69</v>
      </c>
      <c r="B77" s="66" t="s">
        <v>16</v>
      </c>
      <c r="C77" s="53">
        <v>11</v>
      </c>
      <c r="D77" s="54">
        <v>12728.74</v>
      </c>
      <c r="E77" s="54">
        <f t="shared" si="11"/>
        <v>13237.8896</v>
      </c>
      <c r="F77" s="58">
        <v>1</v>
      </c>
      <c r="G77" s="54">
        <f t="shared" si="12"/>
        <v>12728.74</v>
      </c>
      <c r="H77" s="54">
        <f t="shared" si="13"/>
        <v>13237.8896</v>
      </c>
      <c r="I77" s="53">
        <v>1815</v>
      </c>
      <c r="J77" s="54">
        <v>3182.19</v>
      </c>
      <c r="K77" s="54">
        <f t="shared" si="14"/>
        <v>3309.4776</v>
      </c>
      <c r="L77" s="58">
        <v>1</v>
      </c>
      <c r="M77" s="54">
        <f t="shared" si="15"/>
        <v>3182.19</v>
      </c>
      <c r="N77" s="54">
        <f t="shared" si="16"/>
        <v>3309.4776</v>
      </c>
      <c r="O77" s="53">
        <v>2910</v>
      </c>
      <c r="P77" s="54">
        <v>6364.36</v>
      </c>
      <c r="Q77" s="54">
        <f t="shared" si="17"/>
        <v>6618.9344</v>
      </c>
      <c r="R77" s="58">
        <v>1</v>
      </c>
      <c r="S77" s="54">
        <f t="shared" si="18"/>
        <v>6364.36</v>
      </c>
      <c r="T77" s="54">
        <f t="shared" si="19"/>
        <v>6618.9344</v>
      </c>
      <c r="U77" s="54">
        <f t="shared" si="20"/>
        <v>4559753.604893999</v>
      </c>
      <c r="V77" s="55">
        <f t="shared" si="21"/>
        <v>308543.3</v>
      </c>
    </row>
    <row r="78" spans="1:22" s="30" customFormat="1" ht="14.25" customHeight="1">
      <c r="A78" s="15">
        <v>70</v>
      </c>
      <c r="B78" s="66" t="s">
        <v>17</v>
      </c>
      <c r="C78" s="53">
        <v>3</v>
      </c>
      <c r="D78" s="54">
        <v>12728.74</v>
      </c>
      <c r="E78" s="54">
        <f t="shared" si="11"/>
        <v>13237.8896</v>
      </c>
      <c r="F78" s="58">
        <v>1</v>
      </c>
      <c r="G78" s="54">
        <f t="shared" si="12"/>
        <v>12728.74</v>
      </c>
      <c r="H78" s="54">
        <f t="shared" si="13"/>
        <v>13237.8896</v>
      </c>
      <c r="I78" s="53">
        <v>2240</v>
      </c>
      <c r="J78" s="54">
        <v>3182.19</v>
      </c>
      <c r="K78" s="54">
        <f t="shared" si="14"/>
        <v>3309.4776</v>
      </c>
      <c r="L78" s="58">
        <v>1</v>
      </c>
      <c r="M78" s="54">
        <f t="shared" si="15"/>
        <v>3182.19</v>
      </c>
      <c r="N78" s="54">
        <f t="shared" si="16"/>
        <v>3309.4776</v>
      </c>
      <c r="O78" s="53">
        <v>3800</v>
      </c>
      <c r="P78" s="54">
        <v>6364.36</v>
      </c>
      <c r="Q78" s="54">
        <f t="shared" si="17"/>
        <v>6618.9344</v>
      </c>
      <c r="R78" s="58">
        <v>1</v>
      </c>
      <c r="S78" s="54">
        <f t="shared" si="18"/>
        <v>6364.36</v>
      </c>
      <c r="T78" s="54">
        <f t="shared" si="19"/>
        <v>6618.9344</v>
      </c>
      <c r="U78" s="54">
        <f t="shared" si="20"/>
        <v>5850070.442412</v>
      </c>
      <c r="V78" s="55">
        <f t="shared" si="21"/>
        <v>395854.8</v>
      </c>
    </row>
    <row r="79" spans="1:22" s="30" customFormat="1" ht="14.25" customHeight="1">
      <c r="A79" s="15">
        <v>71</v>
      </c>
      <c r="B79" s="66" t="s">
        <v>18</v>
      </c>
      <c r="C79" s="53">
        <v>10</v>
      </c>
      <c r="D79" s="54">
        <v>12728.74</v>
      </c>
      <c r="E79" s="54">
        <f t="shared" si="11"/>
        <v>13237.8896</v>
      </c>
      <c r="F79" s="58">
        <v>1</v>
      </c>
      <c r="G79" s="54">
        <f t="shared" si="12"/>
        <v>12728.74</v>
      </c>
      <c r="H79" s="54">
        <f t="shared" si="13"/>
        <v>13237.8896</v>
      </c>
      <c r="I79" s="53">
        <v>2309</v>
      </c>
      <c r="J79" s="54">
        <v>3182.19</v>
      </c>
      <c r="K79" s="54">
        <f t="shared" si="14"/>
        <v>3309.4776</v>
      </c>
      <c r="L79" s="58">
        <v>1</v>
      </c>
      <c r="M79" s="54">
        <f t="shared" si="15"/>
        <v>3182.19</v>
      </c>
      <c r="N79" s="54">
        <f t="shared" si="16"/>
        <v>3309.4776</v>
      </c>
      <c r="O79" s="53">
        <v>4078</v>
      </c>
      <c r="P79" s="54">
        <v>6364.36</v>
      </c>
      <c r="Q79" s="54">
        <f t="shared" si="17"/>
        <v>6618.9344</v>
      </c>
      <c r="R79" s="58">
        <v>1</v>
      </c>
      <c r="S79" s="54">
        <f t="shared" si="18"/>
        <v>6364.36</v>
      </c>
      <c r="T79" s="54">
        <f t="shared" si="19"/>
        <v>6618.9344</v>
      </c>
      <c r="U79" s="54">
        <f t="shared" si="20"/>
        <v>6237818.593854001</v>
      </c>
      <c r="V79" s="55">
        <f t="shared" si="21"/>
        <v>422092.4</v>
      </c>
    </row>
    <row r="80" spans="1:22" s="30" customFormat="1" ht="14.25" customHeight="1">
      <c r="A80" s="15">
        <v>72</v>
      </c>
      <c r="B80" s="66" t="s">
        <v>65</v>
      </c>
      <c r="C80" s="53">
        <v>10</v>
      </c>
      <c r="D80" s="54">
        <v>12728.74</v>
      </c>
      <c r="E80" s="54">
        <f t="shared" si="11"/>
        <v>13237.8896</v>
      </c>
      <c r="F80" s="58">
        <v>1.4</v>
      </c>
      <c r="G80" s="54">
        <f t="shared" si="12"/>
        <v>17820.235999999997</v>
      </c>
      <c r="H80" s="54">
        <f t="shared" si="13"/>
        <v>18533.045439999998</v>
      </c>
      <c r="I80" s="53">
        <v>2055</v>
      </c>
      <c r="J80" s="54">
        <v>3182.19</v>
      </c>
      <c r="K80" s="54">
        <f t="shared" si="14"/>
        <v>3309.4776</v>
      </c>
      <c r="L80" s="58">
        <v>1.4</v>
      </c>
      <c r="M80" s="54">
        <f t="shared" si="15"/>
        <v>4455.066</v>
      </c>
      <c r="N80" s="54">
        <f t="shared" si="16"/>
        <v>4633.26864</v>
      </c>
      <c r="O80" s="53">
        <v>4446</v>
      </c>
      <c r="P80" s="54">
        <v>6364.36</v>
      </c>
      <c r="Q80" s="54">
        <f t="shared" si="17"/>
        <v>6618.9344</v>
      </c>
      <c r="R80" s="58">
        <v>1.4</v>
      </c>
      <c r="S80" s="54">
        <f t="shared" si="18"/>
        <v>8910.104</v>
      </c>
      <c r="T80" s="54">
        <f t="shared" si="19"/>
        <v>9266.50816</v>
      </c>
      <c r="U80" s="54">
        <f t="shared" si="20"/>
        <v>9133638.090788398</v>
      </c>
      <c r="V80" s="55">
        <f t="shared" si="21"/>
        <v>618042.8</v>
      </c>
    </row>
    <row r="81" spans="1:22" s="30" customFormat="1" ht="14.25" customHeight="1">
      <c r="A81" s="15">
        <v>73</v>
      </c>
      <c r="B81" s="66" t="s">
        <v>19</v>
      </c>
      <c r="C81" s="53">
        <v>50</v>
      </c>
      <c r="D81" s="54">
        <v>12728.74</v>
      </c>
      <c r="E81" s="54">
        <f t="shared" si="11"/>
        <v>13237.8896</v>
      </c>
      <c r="F81" s="57">
        <v>1</v>
      </c>
      <c r="G81" s="54">
        <f t="shared" si="12"/>
        <v>12728.74</v>
      </c>
      <c r="H81" s="54">
        <f t="shared" si="13"/>
        <v>13237.8896</v>
      </c>
      <c r="I81" s="53">
        <v>2150</v>
      </c>
      <c r="J81" s="54">
        <v>3182.19</v>
      </c>
      <c r="K81" s="54">
        <f t="shared" si="14"/>
        <v>3309.4776</v>
      </c>
      <c r="L81" s="57">
        <v>1</v>
      </c>
      <c r="M81" s="54">
        <f t="shared" si="15"/>
        <v>3182.19</v>
      </c>
      <c r="N81" s="54">
        <f t="shared" si="16"/>
        <v>3309.4776</v>
      </c>
      <c r="O81" s="56">
        <v>4350</v>
      </c>
      <c r="P81" s="54">
        <v>6364.36</v>
      </c>
      <c r="Q81" s="54">
        <f t="shared" si="17"/>
        <v>6618.9344</v>
      </c>
      <c r="R81" s="57">
        <v>1</v>
      </c>
      <c r="S81" s="54">
        <f t="shared" si="18"/>
        <v>6364.36</v>
      </c>
      <c r="T81" s="54">
        <f t="shared" si="19"/>
        <v>6618.9344</v>
      </c>
      <c r="U81" s="54">
        <f t="shared" si="20"/>
        <v>6561436.605900001</v>
      </c>
      <c r="V81" s="55">
        <f t="shared" si="21"/>
        <v>443990.5</v>
      </c>
    </row>
    <row r="82" spans="1:22" s="30" customFormat="1" ht="14.25" customHeight="1">
      <c r="A82" s="15">
        <v>74</v>
      </c>
      <c r="B82" s="66" t="s">
        <v>53</v>
      </c>
      <c r="C82" s="53">
        <v>74</v>
      </c>
      <c r="D82" s="54">
        <v>12728.74</v>
      </c>
      <c r="E82" s="54">
        <f t="shared" si="11"/>
        <v>13237.8896</v>
      </c>
      <c r="F82" s="58">
        <v>1.16</v>
      </c>
      <c r="G82" s="54">
        <f t="shared" si="12"/>
        <v>14765.338399999999</v>
      </c>
      <c r="H82" s="54">
        <f t="shared" si="13"/>
        <v>15355.951936</v>
      </c>
      <c r="I82" s="53">
        <v>3600</v>
      </c>
      <c r="J82" s="54">
        <v>3182.19</v>
      </c>
      <c r="K82" s="54">
        <f t="shared" si="14"/>
        <v>3309.4776</v>
      </c>
      <c r="L82" s="58">
        <v>1.16</v>
      </c>
      <c r="M82" s="54">
        <f t="shared" si="15"/>
        <v>3691.3403999999996</v>
      </c>
      <c r="N82" s="54">
        <f t="shared" si="16"/>
        <v>3838.994016</v>
      </c>
      <c r="O82" s="53">
        <v>8411</v>
      </c>
      <c r="P82" s="54">
        <v>6364.36</v>
      </c>
      <c r="Q82" s="54">
        <f t="shared" si="17"/>
        <v>6618.9344</v>
      </c>
      <c r="R82" s="58">
        <v>1.16</v>
      </c>
      <c r="S82" s="54">
        <f t="shared" si="18"/>
        <v>7382.6576</v>
      </c>
      <c r="T82" s="54">
        <f t="shared" si="19"/>
        <v>7677.963903999999</v>
      </c>
      <c r="U82" s="54">
        <f t="shared" si="20"/>
        <v>14270606.99740032</v>
      </c>
      <c r="V82" s="55">
        <f t="shared" si="21"/>
        <v>965644.4</v>
      </c>
    </row>
    <row r="83" spans="1:22" s="30" customFormat="1" ht="14.25" customHeight="1">
      <c r="A83" s="15">
        <v>75</v>
      </c>
      <c r="B83" s="66" t="s">
        <v>50</v>
      </c>
      <c r="C83" s="53">
        <v>10</v>
      </c>
      <c r="D83" s="54">
        <v>12728.74</v>
      </c>
      <c r="E83" s="54">
        <f t="shared" si="11"/>
        <v>13237.8896</v>
      </c>
      <c r="F83" s="58">
        <v>1</v>
      </c>
      <c r="G83" s="54">
        <f t="shared" si="12"/>
        <v>12728.74</v>
      </c>
      <c r="H83" s="54">
        <f t="shared" si="13"/>
        <v>13237.8896</v>
      </c>
      <c r="I83" s="53">
        <v>2201</v>
      </c>
      <c r="J83" s="54">
        <v>3182.19</v>
      </c>
      <c r="K83" s="54">
        <f t="shared" si="14"/>
        <v>3309.4776</v>
      </c>
      <c r="L83" s="58">
        <v>1</v>
      </c>
      <c r="M83" s="54">
        <f t="shared" si="15"/>
        <v>3182.19</v>
      </c>
      <c r="N83" s="54">
        <f t="shared" si="16"/>
        <v>3309.4776</v>
      </c>
      <c r="O83" s="53">
        <v>4924</v>
      </c>
      <c r="P83" s="54">
        <v>6364.36</v>
      </c>
      <c r="Q83" s="54">
        <f t="shared" si="17"/>
        <v>6618.9344</v>
      </c>
      <c r="R83" s="58">
        <v>1</v>
      </c>
      <c r="S83" s="54">
        <f t="shared" si="18"/>
        <v>6364.36</v>
      </c>
      <c r="T83" s="54">
        <f t="shared" si="19"/>
        <v>6618.9344</v>
      </c>
      <c r="U83" s="54">
        <f t="shared" si="20"/>
        <v>7178389.336517999</v>
      </c>
      <c r="V83" s="55">
        <f t="shared" si="21"/>
        <v>485737.7</v>
      </c>
    </row>
    <row r="84" spans="1:22" s="30" customFormat="1" ht="14.25" customHeight="1">
      <c r="A84" s="15">
        <v>76</v>
      </c>
      <c r="B84" s="66" t="s">
        <v>54</v>
      </c>
      <c r="C84" s="53">
        <v>20</v>
      </c>
      <c r="D84" s="54">
        <v>12728.74</v>
      </c>
      <c r="E84" s="54">
        <f t="shared" si="11"/>
        <v>13237.8896</v>
      </c>
      <c r="F84" s="58">
        <v>1.15</v>
      </c>
      <c r="G84" s="54">
        <f t="shared" si="12"/>
        <v>14638.051</v>
      </c>
      <c r="H84" s="54">
        <f t="shared" si="13"/>
        <v>15223.57304</v>
      </c>
      <c r="I84" s="53">
        <v>7210</v>
      </c>
      <c r="J84" s="54">
        <v>3182.19</v>
      </c>
      <c r="K84" s="54">
        <f t="shared" si="14"/>
        <v>3309.4776</v>
      </c>
      <c r="L84" s="58">
        <v>1.15</v>
      </c>
      <c r="M84" s="54">
        <f t="shared" si="15"/>
        <v>3659.5184999999997</v>
      </c>
      <c r="N84" s="54">
        <f t="shared" si="16"/>
        <v>3805.8992399999997</v>
      </c>
      <c r="O84" s="53">
        <v>15530</v>
      </c>
      <c r="P84" s="54">
        <v>6364.36</v>
      </c>
      <c r="Q84" s="54">
        <f t="shared" si="17"/>
        <v>6618.9344</v>
      </c>
      <c r="R84" s="58">
        <v>1.15</v>
      </c>
      <c r="S84" s="54">
        <f t="shared" si="18"/>
        <v>7319.013999999999</v>
      </c>
      <c r="T84" s="54">
        <f t="shared" si="19"/>
        <v>7611.77456</v>
      </c>
      <c r="U84" s="54">
        <f t="shared" si="20"/>
        <v>26187850.195545003</v>
      </c>
      <c r="V84" s="55">
        <f t="shared" si="21"/>
        <v>1772044.5</v>
      </c>
    </row>
    <row r="85" spans="1:22" s="30" customFormat="1" ht="14.25" customHeight="1">
      <c r="A85" s="15">
        <v>77</v>
      </c>
      <c r="B85" s="66" t="s">
        <v>20</v>
      </c>
      <c r="C85" s="53">
        <v>24</v>
      </c>
      <c r="D85" s="54">
        <v>12728.74</v>
      </c>
      <c r="E85" s="54">
        <f t="shared" si="11"/>
        <v>13237.8896</v>
      </c>
      <c r="F85" s="58">
        <v>1</v>
      </c>
      <c r="G85" s="54">
        <f t="shared" si="12"/>
        <v>12728.74</v>
      </c>
      <c r="H85" s="54">
        <f t="shared" si="13"/>
        <v>13237.8896</v>
      </c>
      <c r="I85" s="53">
        <v>2241</v>
      </c>
      <c r="J85" s="54">
        <v>3182.19</v>
      </c>
      <c r="K85" s="54">
        <f t="shared" si="14"/>
        <v>3309.4776</v>
      </c>
      <c r="L85" s="58">
        <v>1</v>
      </c>
      <c r="M85" s="54">
        <f t="shared" si="15"/>
        <v>3182.19</v>
      </c>
      <c r="N85" s="54">
        <f t="shared" si="16"/>
        <v>3309.4776</v>
      </c>
      <c r="O85" s="53">
        <v>3564</v>
      </c>
      <c r="P85" s="54">
        <v>6364.36</v>
      </c>
      <c r="Q85" s="54">
        <f t="shared" si="17"/>
        <v>6618.9344</v>
      </c>
      <c r="R85" s="58">
        <v>1</v>
      </c>
      <c r="S85" s="54">
        <f t="shared" si="18"/>
        <v>6364.36</v>
      </c>
      <c r="T85" s="54">
        <f t="shared" si="19"/>
        <v>6618.9344</v>
      </c>
      <c r="U85" s="54">
        <f t="shared" si="20"/>
        <v>5620271.939694</v>
      </c>
      <c r="V85" s="55">
        <f t="shared" si="21"/>
        <v>380305.1</v>
      </c>
    </row>
    <row r="86" spans="1:22" s="30" customFormat="1" ht="14.25" customHeight="1">
      <c r="A86" s="15">
        <v>78</v>
      </c>
      <c r="B86" s="66" t="s">
        <v>118</v>
      </c>
      <c r="C86" s="53">
        <v>200</v>
      </c>
      <c r="D86" s="54">
        <v>12728.74</v>
      </c>
      <c r="E86" s="54">
        <f t="shared" si="11"/>
        <v>13237.8896</v>
      </c>
      <c r="F86" s="58">
        <v>1</v>
      </c>
      <c r="G86" s="54">
        <f t="shared" si="12"/>
        <v>12728.74</v>
      </c>
      <c r="H86" s="54">
        <f t="shared" si="13"/>
        <v>13237.8896</v>
      </c>
      <c r="I86" s="53">
        <v>17200</v>
      </c>
      <c r="J86" s="54">
        <v>3182.19</v>
      </c>
      <c r="K86" s="54">
        <f t="shared" si="14"/>
        <v>3309.4776</v>
      </c>
      <c r="L86" s="58">
        <v>1</v>
      </c>
      <c r="M86" s="54">
        <f t="shared" si="15"/>
        <v>3182.19</v>
      </c>
      <c r="N86" s="54">
        <f t="shared" si="16"/>
        <v>3309.4776</v>
      </c>
      <c r="O86" s="53">
        <v>27220</v>
      </c>
      <c r="P86" s="54">
        <v>6364.36</v>
      </c>
      <c r="Q86" s="54">
        <f t="shared" si="17"/>
        <v>6618.9344</v>
      </c>
      <c r="R86" s="58">
        <v>1</v>
      </c>
      <c r="S86" s="54">
        <f t="shared" si="18"/>
        <v>6364.36</v>
      </c>
      <c r="T86" s="54">
        <f t="shared" si="19"/>
        <v>6618.9344</v>
      </c>
      <c r="U86" s="54">
        <f t="shared" si="20"/>
        <v>43014527.284320004</v>
      </c>
      <c r="V86" s="55">
        <f t="shared" si="21"/>
        <v>2910649.7</v>
      </c>
    </row>
    <row r="87" spans="1:22" s="30" customFormat="1" ht="14.25" customHeight="1">
      <c r="A87" s="15">
        <v>79</v>
      </c>
      <c r="B87" s="66" t="s">
        <v>119</v>
      </c>
      <c r="C87" s="53">
        <v>100</v>
      </c>
      <c r="D87" s="54">
        <v>12728.74</v>
      </c>
      <c r="E87" s="54">
        <f t="shared" si="11"/>
        <v>13237.8896</v>
      </c>
      <c r="F87" s="57">
        <v>1</v>
      </c>
      <c r="G87" s="54">
        <f t="shared" si="12"/>
        <v>12728.74</v>
      </c>
      <c r="H87" s="54">
        <f t="shared" si="13"/>
        <v>13237.8896</v>
      </c>
      <c r="I87" s="53">
        <v>9159</v>
      </c>
      <c r="J87" s="54">
        <v>3182.19</v>
      </c>
      <c r="K87" s="54">
        <f t="shared" si="14"/>
        <v>3309.4776</v>
      </c>
      <c r="L87" s="57">
        <v>1</v>
      </c>
      <c r="M87" s="54">
        <f t="shared" si="15"/>
        <v>3182.19</v>
      </c>
      <c r="N87" s="54">
        <f t="shared" si="16"/>
        <v>3309.4776</v>
      </c>
      <c r="O87" s="56">
        <v>12207</v>
      </c>
      <c r="P87" s="54">
        <v>6364.36</v>
      </c>
      <c r="Q87" s="54">
        <f t="shared" si="17"/>
        <v>6618.9344</v>
      </c>
      <c r="R87" s="57">
        <v>1</v>
      </c>
      <c r="S87" s="54">
        <f t="shared" si="18"/>
        <v>6364.36</v>
      </c>
      <c r="T87" s="54">
        <f t="shared" si="19"/>
        <v>6618.9344</v>
      </c>
      <c r="U87" s="54">
        <f t="shared" si="20"/>
        <v>20173007.796618</v>
      </c>
      <c r="V87" s="55">
        <f t="shared" si="21"/>
        <v>1365040.2</v>
      </c>
    </row>
    <row r="88" spans="1:22" s="30" customFormat="1" ht="14.25" customHeight="1">
      <c r="A88" s="15">
        <v>80</v>
      </c>
      <c r="B88" s="66" t="s">
        <v>86</v>
      </c>
      <c r="C88" s="53">
        <v>10</v>
      </c>
      <c r="D88" s="54">
        <v>12728.74</v>
      </c>
      <c r="E88" s="54">
        <f t="shared" si="11"/>
        <v>13237.8896</v>
      </c>
      <c r="F88" s="58">
        <v>1</v>
      </c>
      <c r="G88" s="54">
        <f t="shared" si="12"/>
        <v>12728.74</v>
      </c>
      <c r="H88" s="54">
        <f t="shared" si="13"/>
        <v>13237.8896</v>
      </c>
      <c r="I88" s="53">
        <v>1206</v>
      </c>
      <c r="J88" s="54">
        <v>3182.19</v>
      </c>
      <c r="K88" s="54">
        <f t="shared" si="14"/>
        <v>3309.4776</v>
      </c>
      <c r="L88" s="58">
        <v>1</v>
      </c>
      <c r="M88" s="54">
        <f t="shared" si="15"/>
        <v>3182.19</v>
      </c>
      <c r="N88" s="54">
        <f t="shared" si="16"/>
        <v>3309.4776</v>
      </c>
      <c r="O88" s="53">
        <v>2066</v>
      </c>
      <c r="P88" s="54">
        <v>6364.36</v>
      </c>
      <c r="Q88" s="54">
        <f t="shared" si="17"/>
        <v>6618.9344</v>
      </c>
      <c r="R88" s="58">
        <v>1</v>
      </c>
      <c r="S88" s="54">
        <f t="shared" si="18"/>
        <v>6364.36</v>
      </c>
      <c r="T88" s="54">
        <f t="shared" si="19"/>
        <v>6618.9344</v>
      </c>
      <c r="U88" s="54">
        <f t="shared" si="20"/>
        <v>3193430.6575800003</v>
      </c>
      <c r="V88" s="55">
        <f t="shared" si="21"/>
        <v>216088.8</v>
      </c>
    </row>
    <row r="89" spans="1:22" s="30" customFormat="1" ht="14.25" customHeight="1">
      <c r="A89" s="15">
        <v>81</v>
      </c>
      <c r="B89" s="66" t="s">
        <v>74</v>
      </c>
      <c r="C89" s="53">
        <v>0</v>
      </c>
      <c r="D89" s="54">
        <v>12728.74</v>
      </c>
      <c r="E89" s="54">
        <f t="shared" si="11"/>
        <v>13237.8896</v>
      </c>
      <c r="F89" s="58">
        <v>1.27</v>
      </c>
      <c r="G89" s="54">
        <f t="shared" si="12"/>
        <v>16165.4998</v>
      </c>
      <c r="H89" s="54">
        <f t="shared" si="13"/>
        <v>16812.119792</v>
      </c>
      <c r="I89" s="53">
        <v>400</v>
      </c>
      <c r="J89" s="54">
        <v>3182.19</v>
      </c>
      <c r="K89" s="54">
        <f t="shared" si="14"/>
        <v>3309.4776</v>
      </c>
      <c r="L89" s="58">
        <v>1.27</v>
      </c>
      <c r="M89" s="54">
        <f t="shared" si="15"/>
        <v>4041.3813</v>
      </c>
      <c r="N89" s="54">
        <f t="shared" si="16"/>
        <v>4203.0365520000005</v>
      </c>
      <c r="O89" s="53">
        <v>928</v>
      </c>
      <c r="P89" s="54">
        <v>6364.36</v>
      </c>
      <c r="Q89" s="54">
        <f t="shared" si="17"/>
        <v>6618.9344</v>
      </c>
      <c r="R89" s="58">
        <v>1.27</v>
      </c>
      <c r="S89" s="54">
        <f t="shared" si="18"/>
        <v>8082.7372</v>
      </c>
      <c r="T89" s="54">
        <f t="shared" si="19"/>
        <v>8406.046688</v>
      </c>
      <c r="U89" s="54">
        <f t="shared" si="20"/>
        <v>1701294.27092256</v>
      </c>
      <c r="V89" s="55">
        <f t="shared" si="21"/>
        <v>115120.9</v>
      </c>
    </row>
    <row r="90" spans="1:22" s="30" customFormat="1" ht="14.25" customHeight="1">
      <c r="A90" s="15">
        <v>82</v>
      </c>
      <c r="B90" s="66" t="s">
        <v>87</v>
      </c>
      <c r="C90" s="53">
        <v>2</v>
      </c>
      <c r="D90" s="54">
        <v>12728.74</v>
      </c>
      <c r="E90" s="54">
        <f t="shared" si="11"/>
        <v>13237.8896</v>
      </c>
      <c r="F90" s="58">
        <v>1.79</v>
      </c>
      <c r="G90" s="54">
        <f t="shared" si="12"/>
        <v>22784.4446</v>
      </c>
      <c r="H90" s="54">
        <f t="shared" si="13"/>
        <v>23695.822384000003</v>
      </c>
      <c r="I90" s="53">
        <v>111</v>
      </c>
      <c r="J90" s="54">
        <v>3182.19</v>
      </c>
      <c r="K90" s="54">
        <f t="shared" si="14"/>
        <v>3309.4776</v>
      </c>
      <c r="L90" s="58">
        <v>1.53</v>
      </c>
      <c r="M90" s="54">
        <f t="shared" si="15"/>
        <v>4868.7507000000005</v>
      </c>
      <c r="N90" s="54">
        <f t="shared" si="16"/>
        <v>5063.500728</v>
      </c>
      <c r="O90" s="53">
        <v>156</v>
      </c>
      <c r="P90" s="54">
        <v>6364.36</v>
      </c>
      <c r="Q90" s="54">
        <f t="shared" si="17"/>
        <v>6618.9344</v>
      </c>
      <c r="R90" s="58">
        <v>1.53</v>
      </c>
      <c r="S90" s="54">
        <f t="shared" si="18"/>
        <v>9737.4708</v>
      </c>
      <c r="T90" s="54">
        <f t="shared" si="19"/>
        <v>10126.969632</v>
      </c>
      <c r="U90" s="54">
        <f t="shared" si="20"/>
        <v>392801.52047322</v>
      </c>
      <c r="V90" s="55">
        <f t="shared" si="21"/>
        <v>26579.6</v>
      </c>
    </row>
    <row r="91" spans="1:22" s="30" customFormat="1" ht="14.25" customHeight="1">
      <c r="A91" s="15">
        <v>83</v>
      </c>
      <c r="B91" s="66" t="s">
        <v>120</v>
      </c>
      <c r="C91" s="53">
        <v>70</v>
      </c>
      <c r="D91" s="54">
        <v>12728.74</v>
      </c>
      <c r="E91" s="54">
        <f t="shared" si="11"/>
        <v>13237.8896</v>
      </c>
      <c r="F91" s="58">
        <v>1.5</v>
      </c>
      <c r="G91" s="54">
        <f t="shared" si="12"/>
        <v>19093.11</v>
      </c>
      <c r="H91" s="54">
        <f t="shared" si="13"/>
        <v>19856.8344</v>
      </c>
      <c r="I91" s="53">
        <v>3859</v>
      </c>
      <c r="J91" s="54">
        <v>3182.19</v>
      </c>
      <c r="K91" s="54">
        <f t="shared" si="14"/>
        <v>3309.4776</v>
      </c>
      <c r="L91" s="58">
        <v>1.5</v>
      </c>
      <c r="M91" s="54">
        <f t="shared" si="15"/>
        <v>4773.285</v>
      </c>
      <c r="N91" s="54">
        <f t="shared" si="16"/>
        <v>4964.2164</v>
      </c>
      <c r="O91" s="53">
        <v>7010</v>
      </c>
      <c r="P91" s="54">
        <v>6364.36</v>
      </c>
      <c r="Q91" s="54">
        <f t="shared" si="17"/>
        <v>6618.9344</v>
      </c>
      <c r="R91" s="58">
        <v>1.5</v>
      </c>
      <c r="S91" s="54">
        <f t="shared" si="18"/>
        <v>9546.539999999999</v>
      </c>
      <c r="T91" s="54">
        <f t="shared" si="19"/>
        <v>9928.401600000001</v>
      </c>
      <c r="U91" s="54">
        <f t="shared" si="20"/>
        <v>16174090.526138999</v>
      </c>
      <c r="V91" s="55">
        <f t="shared" si="21"/>
        <v>1094446.8</v>
      </c>
    </row>
    <row r="92" spans="1:22" s="30" customFormat="1" ht="14.25" customHeight="1">
      <c r="A92" s="15">
        <v>84</v>
      </c>
      <c r="B92" s="66" t="s">
        <v>75</v>
      </c>
      <c r="C92" s="53">
        <v>0</v>
      </c>
      <c r="D92" s="54">
        <v>12728.74</v>
      </c>
      <c r="E92" s="54">
        <f t="shared" si="11"/>
        <v>13237.8896</v>
      </c>
      <c r="F92" s="58">
        <v>2</v>
      </c>
      <c r="G92" s="54">
        <f t="shared" si="12"/>
        <v>25457.48</v>
      </c>
      <c r="H92" s="54">
        <f t="shared" si="13"/>
        <v>26475.7792</v>
      </c>
      <c r="I92" s="53">
        <v>107</v>
      </c>
      <c r="J92" s="54">
        <v>3182.19</v>
      </c>
      <c r="K92" s="54">
        <f t="shared" si="14"/>
        <v>3309.4776</v>
      </c>
      <c r="L92" s="58">
        <v>2</v>
      </c>
      <c r="M92" s="54">
        <f t="shared" si="15"/>
        <v>6364.38</v>
      </c>
      <c r="N92" s="54">
        <f t="shared" si="16"/>
        <v>6618.9552</v>
      </c>
      <c r="O92" s="53">
        <v>217</v>
      </c>
      <c r="P92" s="54">
        <v>6364.36</v>
      </c>
      <c r="Q92" s="54">
        <f t="shared" si="17"/>
        <v>6618.9344</v>
      </c>
      <c r="R92" s="58">
        <v>2</v>
      </c>
      <c r="S92" s="54">
        <f t="shared" si="18"/>
        <v>12728.72</v>
      </c>
      <c r="T92" s="54">
        <f t="shared" si="19"/>
        <v>13237.8688</v>
      </c>
      <c r="U92" s="54">
        <f t="shared" si="20"/>
        <v>642486.35994</v>
      </c>
      <c r="V92" s="55">
        <f t="shared" si="21"/>
        <v>43474.9</v>
      </c>
    </row>
    <row r="93" spans="1:22" s="30" customFormat="1" ht="14.25" customHeight="1">
      <c r="A93" s="15">
        <v>85</v>
      </c>
      <c r="B93" s="66" t="s">
        <v>121</v>
      </c>
      <c r="C93" s="53">
        <v>3</v>
      </c>
      <c r="D93" s="54">
        <v>12728.74</v>
      </c>
      <c r="E93" s="54">
        <f t="shared" si="11"/>
        <v>13237.8896</v>
      </c>
      <c r="F93" s="58">
        <v>1.5</v>
      </c>
      <c r="G93" s="54">
        <f t="shared" si="12"/>
        <v>19093.11</v>
      </c>
      <c r="H93" s="54">
        <f t="shared" si="13"/>
        <v>19856.8344</v>
      </c>
      <c r="I93" s="53">
        <v>1327</v>
      </c>
      <c r="J93" s="54">
        <v>3182.19</v>
      </c>
      <c r="K93" s="54">
        <f t="shared" si="14"/>
        <v>3309.4776</v>
      </c>
      <c r="L93" s="58">
        <v>1.5</v>
      </c>
      <c r="M93" s="54">
        <f t="shared" si="15"/>
        <v>4773.285</v>
      </c>
      <c r="N93" s="54">
        <f t="shared" si="16"/>
        <v>4964.2164</v>
      </c>
      <c r="O93" s="53">
        <v>2504</v>
      </c>
      <c r="P93" s="54">
        <v>6364.36</v>
      </c>
      <c r="Q93" s="54">
        <f t="shared" si="17"/>
        <v>6618.9344</v>
      </c>
      <c r="R93" s="58">
        <v>1.5</v>
      </c>
      <c r="S93" s="54">
        <f t="shared" si="18"/>
        <v>9546.539999999999</v>
      </c>
      <c r="T93" s="54">
        <f t="shared" si="19"/>
        <v>9928.401600000001</v>
      </c>
      <c r="U93" s="54">
        <f t="shared" si="20"/>
        <v>5653227.010221001</v>
      </c>
      <c r="V93" s="55">
        <f t="shared" si="21"/>
        <v>382535</v>
      </c>
    </row>
    <row r="94" spans="1:22" s="30" customFormat="1" ht="14.25" customHeight="1">
      <c r="A94" s="32">
        <v>86</v>
      </c>
      <c r="B94" s="66" t="s">
        <v>122</v>
      </c>
      <c r="C94" s="53">
        <v>0</v>
      </c>
      <c r="D94" s="54">
        <v>12728.74</v>
      </c>
      <c r="E94" s="54">
        <f t="shared" si="11"/>
        <v>13237.8896</v>
      </c>
      <c r="F94" s="58">
        <v>1.4</v>
      </c>
      <c r="G94" s="54">
        <f t="shared" si="12"/>
        <v>17820.235999999997</v>
      </c>
      <c r="H94" s="54">
        <f t="shared" si="13"/>
        <v>18533.045439999998</v>
      </c>
      <c r="I94" s="53">
        <v>37</v>
      </c>
      <c r="J94" s="54">
        <v>3182.19</v>
      </c>
      <c r="K94" s="54">
        <f t="shared" si="14"/>
        <v>3309.4776</v>
      </c>
      <c r="L94" s="58">
        <v>1.4</v>
      </c>
      <c r="M94" s="54">
        <f t="shared" si="15"/>
        <v>4455.066</v>
      </c>
      <c r="N94" s="54">
        <f t="shared" si="16"/>
        <v>4633.26864</v>
      </c>
      <c r="O94" s="53">
        <v>51</v>
      </c>
      <c r="P94" s="54">
        <v>6364.36</v>
      </c>
      <c r="Q94" s="54">
        <f t="shared" si="17"/>
        <v>6618.9344</v>
      </c>
      <c r="R94" s="58">
        <v>1.4</v>
      </c>
      <c r="S94" s="54">
        <f t="shared" si="18"/>
        <v>8910.104</v>
      </c>
      <c r="T94" s="54">
        <f t="shared" si="19"/>
        <v>9266.50816</v>
      </c>
      <c r="U94" s="54">
        <f t="shared" si="20"/>
        <v>115552.5624036</v>
      </c>
      <c r="V94" s="55">
        <f t="shared" si="21"/>
        <v>7819.1</v>
      </c>
    </row>
    <row r="95" spans="3:15" s="30" customFormat="1" ht="12.75">
      <c r="C95" s="31"/>
      <c r="I95" s="31"/>
      <c r="J95" s="31"/>
      <c r="O95" s="31"/>
    </row>
    <row r="96" spans="3:15" s="30" customFormat="1" ht="12.75">
      <c r="C96" s="31"/>
      <c r="I96" s="31"/>
      <c r="J96" s="31"/>
      <c r="O96" s="31"/>
    </row>
    <row r="97" spans="3:15" s="30" customFormat="1" ht="12.75">
      <c r="C97" s="31"/>
      <c r="I97" s="31"/>
      <c r="J97" s="31"/>
      <c r="O97" s="31"/>
    </row>
    <row r="98" spans="3:15" s="30" customFormat="1" ht="12.75">
      <c r="C98" s="31"/>
      <c r="I98" s="31"/>
      <c r="J98" s="31"/>
      <c r="O98" s="31"/>
    </row>
    <row r="99" spans="3:15" s="30" customFormat="1" ht="12.75">
      <c r="C99" s="31"/>
      <c r="I99" s="31"/>
      <c r="J99" s="31"/>
      <c r="O99" s="31"/>
    </row>
    <row r="100" spans="3:15" s="30" customFormat="1" ht="12.75">
      <c r="C100" s="31"/>
      <c r="I100" s="31"/>
      <c r="J100" s="31"/>
      <c r="O100" s="31"/>
    </row>
    <row r="101" spans="3:15" s="30" customFormat="1" ht="12.75">
      <c r="C101" s="31"/>
      <c r="I101" s="31"/>
      <c r="J101" s="31"/>
      <c r="O101" s="31"/>
    </row>
    <row r="102" spans="3:15" s="30" customFormat="1" ht="12.75">
      <c r="C102" s="31"/>
      <c r="I102" s="31"/>
      <c r="J102" s="31"/>
      <c r="O102" s="31"/>
    </row>
    <row r="103" spans="3:15" s="30" customFormat="1" ht="12.75">
      <c r="C103" s="31"/>
      <c r="I103" s="31"/>
      <c r="J103" s="31"/>
      <c r="O103" s="31"/>
    </row>
    <row r="104" spans="3:15" s="30" customFormat="1" ht="12.75">
      <c r="C104" s="31"/>
      <c r="I104" s="31"/>
      <c r="J104" s="31"/>
      <c r="O104" s="31"/>
    </row>
    <row r="105" spans="3:15" s="30" customFormat="1" ht="12.75">
      <c r="C105" s="31"/>
      <c r="I105" s="31"/>
      <c r="J105" s="31"/>
      <c r="O105" s="31"/>
    </row>
    <row r="106" spans="3:15" s="30" customFormat="1" ht="12.75">
      <c r="C106" s="31"/>
      <c r="I106" s="31"/>
      <c r="J106" s="31"/>
      <c r="O106" s="31"/>
    </row>
    <row r="107" spans="3:15" s="30" customFormat="1" ht="12.75">
      <c r="C107" s="31"/>
      <c r="I107" s="31"/>
      <c r="J107" s="31"/>
      <c r="O107" s="31"/>
    </row>
    <row r="108" spans="3:15" s="30" customFormat="1" ht="12.75">
      <c r="C108" s="31"/>
      <c r="I108" s="31"/>
      <c r="J108" s="31"/>
      <c r="O108" s="31"/>
    </row>
    <row r="109" spans="3:15" s="30" customFormat="1" ht="12.75">
      <c r="C109" s="31"/>
      <c r="I109" s="31"/>
      <c r="J109" s="31"/>
      <c r="O109" s="31"/>
    </row>
    <row r="110" spans="3:15" s="30" customFormat="1" ht="12.75">
      <c r="C110" s="31"/>
      <c r="I110" s="31"/>
      <c r="J110" s="31"/>
      <c r="O110" s="31"/>
    </row>
    <row r="111" spans="3:15" s="30" customFormat="1" ht="12.75">
      <c r="C111" s="31"/>
      <c r="I111" s="31"/>
      <c r="J111" s="31"/>
      <c r="O111" s="31"/>
    </row>
    <row r="112" spans="3:15" s="30" customFormat="1" ht="12.75">
      <c r="C112" s="31"/>
      <c r="I112" s="31"/>
      <c r="J112" s="31"/>
      <c r="O112" s="31"/>
    </row>
    <row r="113" spans="3:15" s="30" customFormat="1" ht="12.75">
      <c r="C113" s="31"/>
      <c r="I113" s="31"/>
      <c r="J113" s="31"/>
      <c r="O113" s="31"/>
    </row>
    <row r="114" spans="3:15" s="30" customFormat="1" ht="12.75">
      <c r="C114" s="31"/>
      <c r="I114" s="31"/>
      <c r="J114" s="31"/>
      <c r="O114" s="31"/>
    </row>
    <row r="115" spans="3:15" s="30" customFormat="1" ht="12.75">
      <c r="C115" s="31"/>
      <c r="I115" s="31"/>
      <c r="J115" s="31"/>
      <c r="O115" s="31"/>
    </row>
    <row r="116" spans="3:15" s="30" customFormat="1" ht="12.75">
      <c r="C116" s="31"/>
      <c r="I116" s="31"/>
      <c r="J116" s="31"/>
      <c r="O116" s="31"/>
    </row>
    <row r="117" spans="3:15" s="30" customFormat="1" ht="12.75">
      <c r="C117" s="31"/>
      <c r="I117" s="31"/>
      <c r="J117" s="31"/>
      <c r="O117" s="31"/>
    </row>
    <row r="118" spans="3:15" s="30" customFormat="1" ht="12.75">
      <c r="C118" s="31"/>
      <c r="I118" s="31"/>
      <c r="J118" s="31"/>
      <c r="O118" s="31"/>
    </row>
    <row r="119" spans="3:15" s="30" customFormat="1" ht="12.75">
      <c r="C119" s="31"/>
      <c r="I119" s="31"/>
      <c r="J119" s="31"/>
      <c r="O119" s="31"/>
    </row>
    <row r="120" spans="3:15" s="30" customFormat="1" ht="12.75">
      <c r="C120" s="31"/>
      <c r="I120" s="31"/>
      <c r="J120" s="31"/>
      <c r="O120" s="31"/>
    </row>
    <row r="121" spans="3:15" s="30" customFormat="1" ht="12.75">
      <c r="C121" s="31"/>
      <c r="I121" s="31"/>
      <c r="J121" s="31"/>
      <c r="O121" s="31"/>
    </row>
    <row r="122" spans="3:15" s="30" customFormat="1" ht="12.75">
      <c r="C122" s="31"/>
      <c r="I122" s="31"/>
      <c r="J122" s="31"/>
      <c r="O122" s="31"/>
    </row>
    <row r="123" spans="3:15" s="30" customFormat="1" ht="12.75">
      <c r="C123" s="31"/>
      <c r="I123" s="31"/>
      <c r="J123" s="31"/>
      <c r="O123" s="31"/>
    </row>
    <row r="124" spans="3:15" s="30" customFormat="1" ht="12.75">
      <c r="C124" s="31"/>
      <c r="I124" s="31"/>
      <c r="J124" s="31"/>
      <c r="O124" s="31"/>
    </row>
    <row r="125" spans="3:15" s="30" customFormat="1" ht="12.75">
      <c r="C125" s="31"/>
      <c r="I125" s="31"/>
      <c r="J125" s="31"/>
      <c r="O125" s="31"/>
    </row>
    <row r="126" spans="3:15" s="30" customFormat="1" ht="12.75">
      <c r="C126" s="31"/>
      <c r="I126" s="31"/>
      <c r="J126" s="31"/>
      <c r="O126" s="31"/>
    </row>
    <row r="127" spans="3:15" s="30" customFormat="1" ht="12.75">
      <c r="C127" s="31"/>
      <c r="I127" s="31"/>
      <c r="J127" s="31"/>
      <c r="O127" s="31"/>
    </row>
    <row r="128" spans="3:15" s="30" customFormat="1" ht="12.75">
      <c r="C128" s="31"/>
      <c r="I128" s="31"/>
      <c r="J128" s="31"/>
      <c r="O128" s="31"/>
    </row>
    <row r="129" spans="3:15" s="30" customFormat="1" ht="12.75">
      <c r="C129" s="31"/>
      <c r="I129" s="31"/>
      <c r="J129" s="31"/>
      <c r="O129" s="31"/>
    </row>
    <row r="130" spans="3:15" s="30" customFormat="1" ht="12.75">
      <c r="C130" s="31"/>
      <c r="I130" s="31"/>
      <c r="J130" s="31"/>
      <c r="O130" s="31"/>
    </row>
    <row r="131" spans="3:15" s="30" customFormat="1" ht="12.75">
      <c r="C131" s="31"/>
      <c r="I131" s="31"/>
      <c r="J131" s="31"/>
      <c r="O131" s="31"/>
    </row>
    <row r="132" spans="3:15" s="30" customFormat="1" ht="12.75">
      <c r="C132" s="31"/>
      <c r="I132" s="31"/>
      <c r="J132" s="31"/>
      <c r="O132" s="31"/>
    </row>
    <row r="133" spans="3:15" s="30" customFormat="1" ht="12.75">
      <c r="C133" s="31"/>
      <c r="I133" s="31"/>
      <c r="J133" s="31"/>
      <c r="O133" s="31"/>
    </row>
    <row r="134" spans="3:15" s="30" customFormat="1" ht="12.75">
      <c r="C134" s="31"/>
      <c r="I134" s="31"/>
      <c r="J134" s="31"/>
      <c r="O134" s="31"/>
    </row>
    <row r="135" spans="3:15" s="30" customFormat="1" ht="12.75">
      <c r="C135" s="31"/>
      <c r="I135" s="31"/>
      <c r="J135" s="31"/>
      <c r="O135" s="31"/>
    </row>
    <row r="136" spans="3:15" s="30" customFormat="1" ht="12.75">
      <c r="C136" s="31"/>
      <c r="I136" s="31"/>
      <c r="J136" s="31"/>
      <c r="O136" s="31"/>
    </row>
    <row r="137" spans="3:15" s="30" customFormat="1" ht="12.75">
      <c r="C137" s="31"/>
      <c r="I137" s="31"/>
      <c r="J137" s="31"/>
      <c r="O137" s="31"/>
    </row>
    <row r="138" spans="3:15" s="30" customFormat="1" ht="12.75">
      <c r="C138" s="31"/>
      <c r="I138" s="31"/>
      <c r="J138" s="31"/>
      <c r="O138" s="31"/>
    </row>
    <row r="139" spans="3:15" s="30" customFormat="1" ht="12.75">
      <c r="C139" s="31"/>
      <c r="I139" s="31"/>
      <c r="J139" s="31"/>
      <c r="O139" s="31"/>
    </row>
    <row r="140" spans="3:15" s="30" customFormat="1" ht="12.75">
      <c r="C140" s="31"/>
      <c r="I140" s="31"/>
      <c r="J140" s="31"/>
      <c r="O140" s="31"/>
    </row>
    <row r="141" spans="3:15" s="30" customFormat="1" ht="12.75">
      <c r="C141" s="31"/>
      <c r="I141" s="31"/>
      <c r="J141" s="31"/>
      <c r="O141" s="31"/>
    </row>
    <row r="142" spans="3:15" s="30" customFormat="1" ht="12.75">
      <c r="C142" s="31"/>
      <c r="I142" s="31"/>
      <c r="J142" s="31"/>
      <c r="O142" s="31"/>
    </row>
    <row r="143" spans="3:15" s="30" customFormat="1" ht="12.75">
      <c r="C143" s="31"/>
      <c r="I143" s="31"/>
      <c r="J143" s="31"/>
      <c r="O143" s="31"/>
    </row>
    <row r="144" spans="3:15" s="30" customFormat="1" ht="12.75">
      <c r="C144" s="31"/>
      <c r="I144" s="31"/>
      <c r="J144" s="31"/>
      <c r="O144" s="31"/>
    </row>
    <row r="145" spans="3:15" s="30" customFormat="1" ht="12.75">
      <c r="C145" s="31"/>
      <c r="I145" s="31"/>
      <c r="J145" s="31"/>
      <c r="O145" s="31"/>
    </row>
    <row r="146" spans="3:15" s="30" customFormat="1" ht="12.75">
      <c r="C146" s="31"/>
      <c r="I146" s="31"/>
      <c r="J146" s="31"/>
      <c r="O146" s="31"/>
    </row>
    <row r="147" spans="3:15" s="30" customFormat="1" ht="12.75">
      <c r="C147" s="31"/>
      <c r="I147" s="31"/>
      <c r="J147" s="31"/>
      <c r="O147" s="31"/>
    </row>
    <row r="148" spans="3:15" s="30" customFormat="1" ht="12.75">
      <c r="C148" s="31"/>
      <c r="I148" s="31"/>
      <c r="J148" s="31"/>
      <c r="O148" s="31"/>
    </row>
    <row r="149" spans="3:15" s="30" customFormat="1" ht="12.75">
      <c r="C149" s="31"/>
      <c r="I149" s="31"/>
      <c r="J149" s="31"/>
      <c r="O149" s="31"/>
    </row>
    <row r="150" spans="3:15" s="30" customFormat="1" ht="12.75">
      <c r="C150" s="31"/>
      <c r="I150" s="31"/>
      <c r="J150" s="31"/>
      <c r="O150" s="31"/>
    </row>
    <row r="151" spans="3:15" s="30" customFormat="1" ht="12.75">
      <c r="C151" s="31"/>
      <c r="I151" s="31"/>
      <c r="J151" s="31"/>
      <c r="O151" s="31"/>
    </row>
    <row r="152" spans="3:15" s="30" customFormat="1" ht="12.75">
      <c r="C152" s="31"/>
      <c r="I152" s="31"/>
      <c r="J152" s="31"/>
      <c r="O152" s="31"/>
    </row>
    <row r="153" spans="3:15" s="30" customFormat="1" ht="12.75">
      <c r="C153" s="31"/>
      <c r="I153" s="31"/>
      <c r="J153" s="31"/>
      <c r="O153" s="31"/>
    </row>
    <row r="154" spans="3:15" s="30" customFormat="1" ht="12.75">
      <c r="C154" s="31"/>
      <c r="I154" s="31"/>
      <c r="J154" s="31"/>
      <c r="O154" s="31"/>
    </row>
    <row r="155" spans="3:15" s="30" customFormat="1" ht="12.75">
      <c r="C155" s="31"/>
      <c r="I155" s="31"/>
      <c r="J155" s="31"/>
      <c r="O155" s="31"/>
    </row>
    <row r="156" spans="3:15" s="30" customFormat="1" ht="12.75">
      <c r="C156" s="31"/>
      <c r="I156" s="31"/>
      <c r="J156" s="31"/>
      <c r="O156" s="31"/>
    </row>
    <row r="157" spans="3:15" s="30" customFormat="1" ht="12.75">
      <c r="C157" s="31"/>
      <c r="I157" s="31"/>
      <c r="J157" s="31"/>
      <c r="O157" s="31"/>
    </row>
    <row r="158" spans="3:15" s="30" customFormat="1" ht="12.75">
      <c r="C158" s="31"/>
      <c r="I158" s="31"/>
      <c r="J158" s="31"/>
      <c r="O158" s="31"/>
    </row>
    <row r="159" spans="3:15" s="30" customFormat="1" ht="12.75">
      <c r="C159" s="31"/>
      <c r="I159" s="31"/>
      <c r="J159" s="31"/>
      <c r="O159" s="31"/>
    </row>
    <row r="160" spans="3:15" s="30" customFormat="1" ht="12.75">
      <c r="C160" s="31"/>
      <c r="I160" s="31"/>
      <c r="J160" s="31"/>
      <c r="O160" s="31"/>
    </row>
    <row r="161" spans="3:15" s="30" customFormat="1" ht="12.75">
      <c r="C161" s="31"/>
      <c r="I161" s="31"/>
      <c r="J161" s="31"/>
      <c r="O161" s="31"/>
    </row>
    <row r="162" spans="3:15" s="30" customFormat="1" ht="12.75">
      <c r="C162" s="31"/>
      <c r="I162" s="31"/>
      <c r="J162" s="31"/>
      <c r="O162" s="31"/>
    </row>
    <row r="163" spans="3:15" s="30" customFormat="1" ht="12.75">
      <c r="C163" s="31"/>
      <c r="I163" s="31"/>
      <c r="J163" s="31"/>
      <c r="O163" s="31"/>
    </row>
    <row r="164" spans="3:15" s="30" customFormat="1" ht="12.75">
      <c r="C164" s="31"/>
      <c r="I164" s="31"/>
      <c r="J164" s="31"/>
      <c r="O164" s="31"/>
    </row>
    <row r="165" spans="3:15" s="30" customFormat="1" ht="12.75">
      <c r="C165" s="31"/>
      <c r="I165" s="31"/>
      <c r="J165" s="31"/>
      <c r="O165" s="31"/>
    </row>
    <row r="166" spans="3:15" s="30" customFormat="1" ht="12.75">
      <c r="C166" s="31"/>
      <c r="I166" s="31"/>
      <c r="J166" s="31"/>
      <c r="O166" s="31"/>
    </row>
    <row r="167" spans="3:15" s="30" customFormat="1" ht="12.75">
      <c r="C167" s="31"/>
      <c r="I167" s="31"/>
      <c r="J167" s="31"/>
      <c r="O167" s="31"/>
    </row>
    <row r="168" spans="3:15" s="30" customFormat="1" ht="12.75">
      <c r="C168" s="31"/>
      <c r="I168" s="31"/>
      <c r="J168" s="31"/>
      <c r="O168" s="31"/>
    </row>
    <row r="169" spans="3:15" s="30" customFormat="1" ht="12.75">
      <c r="C169" s="31"/>
      <c r="I169" s="31"/>
      <c r="J169" s="31"/>
      <c r="O169" s="31"/>
    </row>
    <row r="170" spans="3:15" s="30" customFormat="1" ht="12.75">
      <c r="C170" s="31"/>
      <c r="I170" s="31"/>
      <c r="J170" s="31"/>
      <c r="O170" s="31"/>
    </row>
    <row r="171" spans="3:15" s="30" customFormat="1" ht="12.75">
      <c r="C171" s="31"/>
      <c r="I171" s="31"/>
      <c r="J171" s="31"/>
      <c r="O171" s="31"/>
    </row>
    <row r="172" spans="3:15" s="30" customFormat="1" ht="12.75">
      <c r="C172" s="31"/>
      <c r="I172" s="31"/>
      <c r="J172" s="31"/>
      <c r="O172" s="31"/>
    </row>
    <row r="173" spans="3:15" s="30" customFormat="1" ht="12.75">
      <c r="C173" s="31"/>
      <c r="I173" s="31"/>
      <c r="J173" s="31"/>
      <c r="O173" s="31"/>
    </row>
    <row r="174" spans="3:15" s="30" customFormat="1" ht="12.75">
      <c r="C174" s="31"/>
      <c r="I174" s="31"/>
      <c r="J174" s="31"/>
      <c r="O174" s="31"/>
    </row>
    <row r="175" spans="3:15" s="30" customFormat="1" ht="12.75">
      <c r="C175" s="31"/>
      <c r="I175" s="31"/>
      <c r="J175" s="31"/>
      <c r="O175" s="31"/>
    </row>
    <row r="176" spans="3:15" s="30" customFormat="1" ht="12.75">
      <c r="C176" s="31"/>
      <c r="I176" s="31"/>
      <c r="J176" s="31"/>
      <c r="O176" s="31"/>
    </row>
    <row r="177" spans="3:15" s="30" customFormat="1" ht="12.75">
      <c r="C177" s="31"/>
      <c r="I177" s="31"/>
      <c r="J177" s="31"/>
      <c r="O177" s="31"/>
    </row>
    <row r="178" spans="3:15" s="30" customFormat="1" ht="12.75">
      <c r="C178" s="31"/>
      <c r="I178" s="31"/>
      <c r="J178" s="31"/>
      <c r="O178" s="31"/>
    </row>
    <row r="179" spans="3:15" s="30" customFormat="1" ht="12.75">
      <c r="C179" s="31"/>
      <c r="I179" s="31"/>
      <c r="J179" s="31"/>
      <c r="O179" s="31"/>
    </row>
    <row r="180" spans="3:15" s="30" customFormat="1" ht="12.75">
      <c r="C180" s="31"/>
      <c r="I180" s="31"/>
      <c r="J180" s="31"/>
      <c r="O180" s="31"/>
    </row>
    <row r="181" spans="3:15" s="30" customFormat="1" ht="12.75">
      <c r="C181" s="31"/>
      <c r="I181" s="31"/>
      <c r="J181" s="31"/>
      <c r="O181" s="31"/>
    </row>
    <row r="182" spans="3:15" s="30" customFormat="1" ht="12.75">
      <c r="C182" s="31"/>
      <c r="I182" s="31"/>
      <c r="J182" s="31"/>
      <c r="O182" s="31"/>
    </row>
    <row r="183" spans="3:15" s="30" customFormat="1" ht="12.75">
      <c r="C183" s="31"/>
      <c r="I183" s="31"/>
      <c r="J183" s="31"/>
      <c r="O183" s="31"/>
    </row>
    <row r="184" spans="3:15" s="30" customFormat="1" ht="12.75">
      <c r="C184" s="31"/>
      <c r="I184" s="31"/>
      <c r="J184" s="31"/>
      <c r="O184" s="31"/>
    </row>
    <row r="185" spans="3:15" s="30" customFormat="1" ht="12.75">
      <c r="C185" s="31"/>
      <c r="I185" s="31"/>
      <c r="J185" s="31"/>
      <c r="O185" s="31"/>
    </row>
    <row r="186" spans="3:15" s="30" customFormat="1" ht="12.75">
      <c r="C186" s="31"/>
      <c r="I186" s="31"/>
      <c r="J186" s="31"/>
      <c r="O186" s="31"/>
    </row>
    <row r="187" spans="3:15" s="30" customFormat="1" ht="12.75">
      <c r="C187" s="31"/>
      <c r="I187" s="31"/>
      <c r="J187" s="31"/>
      <c r="O187" s="31"/>
    </row>
    <row r="188" spans="3:15" s="30" customFormat="1" ht="12.75">
      <c r="C188" s="31"/>
      <c r="I188" s="31"/>
      <c r="J188" s="31"/>
      <c r="O188" s="31"/>
    </row>
    <row r="189" spans="3:15" s="30" customFormat="1" ht="12.75">
      <c r="C189" s="31"/>
      <c r="I189" s="31"/>
      <c r="J189" s="31"/>
      <c r="O189" s="31"/>
    </row>
    <row r="190" spans="3:15" s="30" customFormat="1" ht="12.75">
      <c r="C190" s="31"/>
      <c r="I190" s="31"/>
      <c r="J190" s="31"/>
      <c r="O190" s="31"/>
    </row>
    <row r="191" spans="3:15" s="30" customFormat="1" ht="12.75">
      <c r="C191" s="31"/>
      <c r="I191" s="31"/>
      <c r="J191" s="31"/>
      <c r="O191" s="31"/>
    </row>
    <row r="192" spans="3:15" s="30" customFormat="1" ht="12.75">
      <c r="C192" s="31"/>
      <c r="I192" s="31"/>
      <c r="J192" s="31"/>
      <c r="O192" s="31"/>
    </row>
    <row r="193" spans="3:15" s="30" customFormat="1" ht="12.75">
      <c r="C193" s="31"/>
      <c r="I193" s="31"/>
      <c r="J193" s="31"/>
      <c r="O193" s="31"/>
    </row>
    <row r="194" spans="3:15" s="30" customFormat="1" ht="12.75">
      <c r="C194" s="31"/>
      <c r="I194" s="31"/>
      <c r="J194" s="31"/>
      <c r="O194" s="31"/>
    </row>
    <row r="195" spans="3:15" s="30" customFormat="1" ht="12.75">
      <c r="C195" s="31"/>
      <c r="I195" s="31"/>
      <c r="J195" s="31"/>
      <c r="O195" s="31"/>
    </row>
    <row r="196" spans="3:15" s="30" customFormat="1" ht="12.75">
      <c r="C196" s="31"/>
      <c r="I196" s="31"/>
      <c r="J196" s="31"/>
      <c r="O196" s="31"/>
    </row>
    <row r="197" spans="3:15" s="30" customFormat="1" ht="12.75">
      <c r="C197" s="31"/>
      <c r="I197" s="31"/>
      <c r="J197" s="31"/>
      <c r="O197" s="31"/>
    </row>
    <row r="198" spans="3:15" s="30" customFormat="1" ht="12.75">
      <c r="C198" s="31"/>
      <c r="I198" s="31"/>
      <c r="J198" s="31"/>
      <c r="O198" s="31"/>
    </row>
    <row r="199" spans="3:15" s="30" customFormat="1" ht="12.75">
      <c r="C199" s="31"/>
      <c r="I199" s="31"/>
      <c r="J199" s="31"/>
      <c r="O199" s="31"/>
    </row>
    <row r="200" spans="3:15" s="30" customFormat="1" ht="12.75">
      <c r="C200" s="31"/>
      <c r="I200" s="31"/>
      <c r="J200" s="31"/>
      <c r="O200" s="31"/>
    </row>
    <row r="201" spans="3:15" s="30" customFormat="1" ht="12.75">
      <c r="C201" s="31"/>
      <c r="I201" s="31"/>
      <c r="J201" s="31"/>
      <c r="O201" s="31"/>
    </row>
    <row r="202" spans="3:15" s="30" customFormat="1" ht="12.75">
      <c r="C202" s="31"/>
      <c r="I202" s="31"/>
      <c r="J202" s="31"/>
      <c r="O202" s="31"/>
    </row>
    <row r="203" spans="3:15" s="30" customFormat="1" ht="12.75">
      <c r="C203" s="31"/>
      <c r="I203" s="31"/>
      <c r="J203" s="31"/>
      <c r="O203" s="31"/>
    </row>
    <row r="204" spans="3:15" s="30" customFormat="1" ht="12.75">
      <c r="C204" s="31"/>
      <c r="I204" s="31"/>
      <c r="J204" s="31"/>
      <c r="O204" s="31"/>
    </row>
    <row r="205" spans="3:15" s="30" customFormat="1" ht="12.75">
      <c r="C205" s="31"/>
      <c r="I205" s="31"/>
      <c r="J205" s="31"/>
      <c r="O205" s="31"/>
    </row>
    <row r="206" spans="3:15" s="30" customFormat="1" ht="12.75">
      <c r="C206" s="31"/>
      <c r="I206" s="31"/>
      <c r="J206" s="31"/>
      <c r="O206" s="31"/>
    </row>
    <row r="207" spans="3:15" s="30" customFormat="1" ht="12.75">
      <c r="C207" s="31"/>
      <c r="I207" s="31"/>
      <c r="J207" s="31"/>
      <c r="O207" s="31"/>
    </row>
    <row r="208" spans="3:15" s="30" customFormat="1" ht="12.75">
      <c r="C208" s="31"/>
      <c r="I208" s="31"/>
      <c r="J208" s="31"/>
      <c r="O208" s="31"/>
    </row>
    <row r="209" spans="3:15" s="30" customFormat="1" ht="12.75">
      <c r="C209" s="31"/>
      <c r="I209" s="31"/>
      <c r="J209" s="31"/>
      <c r="O209" s="31"/>
    </row>
    <row r="210" spans="3:15" s="30" customFormat="1" ht="12.75">
      <c r="C210" s="31"/>
      <c r="I210" s="31"/>
      <c r="J210" s="31"/>
      <c r="O210" s="31"/>
    </row>
    <row r="211" spans="3:15" s="30" customFormat="1" ht="12.75">
      <c r="C211" s="31"/>
      <c r="I211" s="31"/>
      <c r="J211" s="31"/>
      <c r="O211" s="31"/>
    </row>
    <row r="212" spans="3:15" s="30" customFormat="1" ht="12.75">
      <c r="C212" s="31"/>
      <c r="I212" s="31"/>
      <c r="J212" s="31"/>
      <c r="O212" s="31"/>
    </row>
    <row r="213" spans="3:15" s="30" customFormat="1" ht="12.75">
      <c r="C213" s="31"/>
      <c r="I213" s="31"/>
      <c r="J213" s="31"/>
      <c r="O213" s="31"/>
    </row>
    <row r="214" spans="3:15" s="30" customFormat="1" ht="12.75">
      <c r="C214" s="31"/>
      <c r="I214" s="31"/>
      <c r="J214" s="31"/>
      <c r="O214" s="31"/>
    </row>
    <row r="215" spans="3:15" s="30" customFormat="1" ht="12.75">
      <c r="C215" s="31"/>
      <c r="I215" s="31"/>
      <c r="J215" s="31"/>
      <c r="O215" s="31"/>
    </row>
    <row r="216" spans="3:15" s="30" customFormat="1" ht="12.75">
      <c r="C216" s="31"/>
      <c r="I216" s="31"/>
      <c r="J216" s="31"/>
      <c r="O216" s="31"/>
    </row>
    <row r="217" spans="3:15" s="30" customFormat="1" ht="12.75">
      <c r="C217" s="31"/>
      <c r="I217" s="31"/>
      <c r="J217" s="31"/>
      <c r="O217" s="31"/>
    </row>
    <row r="218" spans="3:15" s="30" customFormat="1" ht="12.75">
      <c r="C218" s="31"/>
      <c r="I218" s="31"/>
      <c r="J218" s="31"/>
      <c r="O218" s="31"/>
    </row>
    <row r="219" spans="3:15" s="30" customFormat="1" ht="12.75">
      <c r="C219" s="31"/>
      <c r="I219" s="31"/>
      <c r="J219" s="31"/>
      <c r="O219" s="31"/>
    </row>
    <row r="220" spans="3:15" s="30" customFormat="1" ht="12.75">
      <c r="C220" s="31"/>
      <c r="I220" s="31"/>
      <c r="J220" s="31"/>
      <c r="O220" s="31"/>
    </row>
    <row r="221" spans="3:15" s="30" customFormat="1" ht="12.75">
      <c r="C221" s="31"/>
      <c r="I221" s="31"/>
      <c r="J221" s="31"/>
      <c r="O221" s="31"/>
    </row>
    <row r="222" spans="3:15" s="30" customFormat="1" ht="12.75">
      <c r="C222" s="31"/>
      <c r="I222" s="31"/>
      <c r="J222" s="31"/>
      <c r="O222" s="31"/>
    </row>
    <row r="223" spans="3:15" s="30" customFormat="1" ht="12.75">
      <c r="C223" s="31"/>
      <c r="I223" s="31"/>
      <c r="J223" s="31"/>
      <c r="O223" s="31"/>
    </row>
    <row r="224" spans="3:15" s="30" customFormat="1" ht="12.75">
      <c r="C224" s="31"/>
      <c r="I224" s="31"/>
      <c r="J224" s="31"/>
      <c r="O224" s="31"/>
    </row>
    <row r="225" spans="3:15" s="30" customFormat="1" ht="12.75">
      <c r="C225" s="31"/>
      <c r="I225" s="31"/>
      <c r="J225" s="31"/>
      <c r="O225" s="31"/>
    </row>
    <row r="226" spans="3:15" s="30" customFormat="1" ht="12.75">
      <c r="C226" s="31"/>
      <c r="I226" s="31"/>
      <c r="J226" s="31"/>
      <c r="O226" s="31"/>
    </row>
    <row r="227" spans="3:15" s="30" customFormat="1" ht="12.75">
      <c r="C227" s="31"/>
      <c r="I227" s="31"/>
      <c r="J227" s="31"/>
      <c r="O227" s="31"/>
    </row>
    <row r="228" spans="3:15" s="30" customFormat="1" ht="12.75">
      <c r="C228" s="31"/>
      <c r="I228" s="31"/>
      <c r="J228" s="31"/>
      <c r="O228" s="31"/>
    </row>
    <row r="229" spans="3:15" s="30" customFormat="1" ht="12.75">
      <c r="C229" s="31"/>
      <c r="I229" s="31"/>
      <c r="J229" s="31"/>
      <c r="O229" s="31"/>
    </row>
    <row r="230" spans="3:15" s="30" customFormat="1" ht="12.75">
      <c r="C230" s="31"/>
      <c r="I230" s="31"/>
      <c r="J230" s="31"/>
      <c r="O230" s="31"/>
    </row>
    <row r="231" spans="3:15" s="30" customFormat="1" ht="12.75">
      <c r="C231" s="31"/>
      <c r="I231" s="31"/>
      <c r="J231" s="31"/>
      <c r="O231" s="31"/>
    </row>
    <row r="232" spans="3:15" s="30" customFormat="1" ht="12.75">
      <c r="C232" s="31"/>
      <c r="I232" s="31"/>
      <c r="J232" s="31"/>
      <c r="O232" s="31"/>
    </row>
    <row r="233" spans="3:15" s="30" customFormat="1" ht="12.75">
      <c r="C233" s="31"/>
      <c r="I233" s="31"/>
      <c r="J233" s="31"/>
      <c r="O233" s="31"/>
    </row>
    <row r="234" spans="3:15" s="30" customFormat="1" ht="12.75">
      <c r="C234" s="31"/>
      <c r="I234" s="31"/>
      <c r="J234" s="31"/>
      <c r="O234" s="31"/>
    </row>
    <row r="235" spans="3:15" s="30" customFormat="1" ht="12.75">
      <c r="C235" s="31"/>
      <c r="I235" s="31"/>
      <c r="J235" s="31"/>
      <c r="O235" s="31"/>
    </row>
    <row r="236" spans="3:15" s="30" customFormat="1" ht="12.75">
      <c r="C236" s="31"/>
      <c r="I236" s="31"/>
      <c r="J236" s="31"/>
      <c r="O236" s="31"/>
    </row>
    <row r="237" spans="3:15" s="30" customFormat="1" ht="12.75">
      <c r="C237" s="31"/>
      <c r="I237" s="31"/>
      <c r="J237" s="31"/>
      <c r="O237" s="31"/>
    </row>
  </sheetData>
  <sheetProtection/>
  <mergeCells count="11">
    <mergeCell ref="I4:I5"/>
    <mergeCell ref="O4:O5"/>
    <mergeCell ref="P4:T4"/>
    <mergeCell ref="U4:U5"/>
    <mergeCell ref="J4:N4"/>
    <mergeCell ref="V4:V5"/>
    <mergeCell ref="A3:V3"/>
    <mergeCell ref="A4:A5"/>
    <mergeCell ref="B4:B5"/>
    <mergeCell ref="C4:C5"/>
    <mergeCell ref="D4:H4"/>
  </mergeCells>
  <printOptions/>
  <pageMargins left="0.2" right="0.2" top="0.75" bottom="0.75" header="0.31" footer="0.31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pane ySplit="4" topLeftCell="A5" activePane="bottomLeft" state="frozen"/>
      <selection pane="topLeft" activeCell="G105" sqref="G105:G106"/>
      <selection pane="bottomLeft" activeCell="G8" sqref="G8:G93"/>
    </sheetView>
  </sheetViews>
  <sheetFormatPr defaultColWidth="9.00390625" defaultRowHeight="12.75"/>
  <cols>
    <col min="1" max="1" width="3.875" style="0" customWidth="1"/>
    <col min="2" max="2" width="31.625" style="0" customWidth="1"/>
    <col min="3" max="4" width="10.875" style="25" customWidth="1"/>
    <col min="5" max="5" width="10.875" style="0" customWidth="1"/>
    <col min="6" max="6" width="10.625" style="0" customWidth="1"/>
    <col min="7" max="7" width="12.00390625" style="0" customWidth="1"/>
    <col min="8" max="8" width="13.375" style="0" customWidth="1"/>
    <col min="9" max="9" width="14.625" style="0" customWidth="1"/>
    <col min="10" max="10" width="12.125" style="0" customWidth="1"/>
    <col min="11" max="11" width="23.75390625" style="0" customWidth="1"/>
  </cols>
  <sheetData>
    <row r="1" spans="1:11" ht="18" customHeight="1">
      <c r="A1" s="1"/>
      <c r="B1" s="1"/>
      <c r="C1" s="23"/>
      <c r="D1" s="23"/>
      <c r="E1" s="1"/>
      <c r="F1" s="1"/>
      <c r="G1" s="1"/>
      <c r="H1" s="1"/>
      <c r="I1" s="1"/>
      <c r="J1" s="1"/>
      <c r="K1" s="2" t="s">
        <v>82</v>
      </c>
    </row>
    <row r="2" spans="1:11" ht="80.25" customHeight="1">
      <c r="A2" s="73" t="s">
        <v>147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6.25" customHeight="1">
      <c r="A3" s="74" t="s">
        <v>77</v>
      </c>
      <c r="B3" s="74" t="s">
        <v>2</v>
      </c>
      <c r="C3" s="82" t="s">
        <v>108</v>
      </c>
      <c r="D3" s="82" t="s">
        <v>107</v>
      </c>
      <c r="E3" s="77" t="s">
        <v>83</v>
      </c>
      <c r="F3" s="78"/>
      <c r="G3" s="78"/>
      <c r="H3" s="78"/>
      <c r="I3" s="79"/>
      <c r="J3" s="74" t="s">
        <v>125</v>
      </c>
      <c r="K3" s="74" t="s">
        <v>105</v>
      </c>
    </row>
    <row r="4" spans="1:11" ht="134.25" customHeight="1">
      <c r="A4" s="76"/>
      <c r="B4" s="76"/>
      <c r="C4" s="83"/>
      <c r="D4" s="83"/>
      <c r="E4" s="3" t="s">
        <v>148</v>
      </c>
      <c r="F4" s="3" t="s">
        <v>149</v>
      </c>
      <c r="G4" s="3" t="s">
        <v>106</v>
      </c>
      <c r="H4" s="3" t="s">
        <v>150</v>
      </c>
      <c r="I4" s="3" t="s">
        <v>151</v>
      </c>
      <c r="J4" s="76"/>
      <c r="K4" s="84"/>
    </row>
    <row r="5" spans="1:11" ht="12.75">
      <c r="A5" s="4">
        <v>1</v>
      </c>
      <c r="B5" s="5">
        <v>2</v>
      </c>
      <c r="C5" s="24">
        <v>3</v>
      </c>
      <c r="D5" s="24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15"/>
      <c r="B6" s="16" t="s">
        <v>3</v>
      </c>
      <c r="C6" s="14">
        <f>SUM(C8:C93)</f>
        <v>57</v>
      </c>
      <c r="D6" s="14"/>
      <c r="E6" s="14"/>
      <c r="F6" s="14"/>
      <c r="G6" s="14"/>
      <c r="H6" s="14"/>
      <c r="I6" s="14"/>
      <c r="J6" s="26">
        <f>SUM(J8:J93)</f>
        <v>2878.5736480200003</v>
      </c>
      <c r="K6" s="28">
        <f>SUM(K8:K93)</f>
        <v>194.59999999999997</v>
      </c>
    </row>
    <row r="7" spans="1:11" ht="11.25" customHeight="1">
      <c r="A7" s="15"/>
      <c r="B7" s="6"/>
      <c r="C7" s="11"/>
      <c r="D7" s="11"/>
      <c r="E7" s="10"/>
      <c r="F7" s="10"/>
      <c r="G7" s="10"/>
      <c r="H7" s="10"/>
      <c r="I7" s="10"/>
      <c r="J7" s="10"/>
      <c r="K7" s="20"/>
    </row>
    <row r="8" spans="1:11" ht="14.25" customHeight="1">
      <c r="A8" s="15">
        <v>1</v>
      </c>
      <c r="B8" s="68" t="s">
        <v>112</v>
      </c>
      <c r="C8" s="12">
        <v>0</v>
      </c>
      <c r="D8" s="22">
        <f>C8/12</f>
        <v>0</v>
      </c>
      <c r="E8" s="13">
        <v>2970.05</v>
      </c>
      <c r="F8" s="13">
        <f>E8*1.04</f>
        <v>3088.8520000000003</v>
      </c>
      <c r="G8" s="29">
        <v>1</v>
      </c>
      <c r="H8" s="13">
        <f>E8*G8</f>
        <v>2970.05</v>
      </c>
      <c r="I8" s="10">
        <f>F8*G8</f>
        <v>3088.8520000000003</v>
      </c>
      <c r="J8" s="13">
        <f>(D8*H8+D8*I8*11)*1.5/100</f>
        <v>0</v>
      </c>
      <c r="K8" s="22">
        <f>ROUND(((D8*H8+D8*I8*11+J8)/1000),1)</f>
        <v>0</v>
      </c>
    </row>
    <row r="9" spans="1:11" ht="14.25" customHeight="1">
      <c r="A9" s="15">
        <v>2</v>
      </c>
      <c r="B9" s="68" t="s">
        <v>55</v>
      </c>
      <c r="C9" s="12">
        <v>0</v>
      </c>
      <c r="D9" s="22">
        <f aca="true" t="shared" si="0" ref="D9:D67">C9/12</f>
        <v>0</v>
      </c>
      <c r="E9" s="13">
        <v>2970.05</v>
      </c>
      <c r="F9" s="13">
        <f aca="true" t="shared" si="1" ref="F9:F67">E9*1.04</f>
        <v>3088.8520000000003</v>
      </c>
      <c r="G9" s="29">
        <v>1.4</v>
      </c>
      <c r="H9" s="13">
        <f aca="true" t="shared" si="2" ref="H9:H67">E9*G9</f>
        <v>4158.07</v>
      </c>
      <c r="I9" s="10">
        <f aca="true" t="shared" si="3" ref="I9:I67">F9*G9</f>
        <v>4324.3928000000005</v>
      </c>
      <c r="J9" s="13">
        <f aca="true" t="shared" si="4" ref="J9:J67">(D9*H9+D9*I9*11)*1.5/100</f>
        <v>0</v>
      </c>
      <c r="K9" s="22">
        <f aca="true" t="shared" si="5" ref="K9:K67">ROUND(((D9*H9+D9*I9*11+J9)/1000),1)</f>
        <v>0</v>
      </c>
    </row>
    <row r="10" spans="1:11" ht="14.25" customHeight="1">
      <c r="A10" s="15">
        <v>3</v>
      </c>
      <c r="B10" s="68" t="s">
        <v>39</v>
      </c>
      <c r="C10" s="12">
        <v>0</v>
      </c>
      <c r="D10" s="22">
        <f t="shared" si="0"/>
        <v>0</v>
      </c>
      <c r="E10" s="13">
        <v>2970.05</v>
      </c>
      <c r="F10" s="13">
        <f t="shared" si="1"/>
        <v>3088.8520000000003</v>
      </c>
      <c r="G10" s="29">
        <v>1.15</v>
      </c>
      <c r="H10" s="13">
        <f t="shared" si="2"/>
        <v>3415.5575</v>
      </c>
      <c r="I10" s="10">
        <f t="shared" si="3"/>
        <v>3552.1798</v>
      </c>
      <c r="J10" s="13">
        <f t="shared" si="4"/>
        <v>0</v>
      </c>
      <c r="K10" s="22">
        <f t="shared" si="5"/>
        <v>0</v>
      </c>
    </row>
    <row r="11" spans="1:11" ht="14.25" customHeight="1">
      <c r="A11" s="15">
        <v>4</v>
      </c>
      <c r="B11" s="68" t="s">
        <v>56</v>
      </c>
      <c r="C11" s="12">
        <v>0</v>
      </c>
      <c r="D11" s="22">
        <f t="shared" si="0"/>
        <v>0</v>
      </c>
      <c r="E11" s="13">
        <v>2970.05</v>
      </c>
      <c r="F11" s="13">
        <f t="shared" si="1"/>
        <v>3088.8520000000003</v>
      </c>
      <c r="G11" s="29">
        <v>1.21</v>
      </c>
      <c r="H11" s="13">
        <f t="shared" si="2"/>
        <v>3593.7605000000003</v>
      </c>
      <c r="I11" s="10">
        <f t="shared" si="3"/>
        <v>3737.51092</v>
      </c>
      <c r="J11" s="13">
        <f t="shared" si="4"/>
        <v>0</v>
      </c>
      <c r="K11" s="22">
        <f t="shared" si="5"/>
        <v>0</v>
      </c>
    </row>
    <row r="12" spans="1:11" ht="14.25" customHeight="1">
      <c r="A12" s="15">
        <v>5</v>
      </c>
      <c r="B12" s="68" t="s">
        <v>30</v>
      </c>
      <c r="C12" s="12">
        <v>0</v>
      </c>
      <c r="D12" s="22">
        <f t="shared" si="0"/>
        <v>0</v>
      </c>
      <c r="E12" s="13">
        <v>2970.05</v>
      </c>
      <c r="F12" s="13">
        <f t="shared" si="1"/>
        <v>3088.8520000000003</v>
      </c>
      <c r="G12" s="29">
        <v>1</v>
      </c>
      <c r="H12" s="13">
        <f t="shared" si="2"/>
        <v>2970.05</v>
      </c>
      <c r="I12" s="10">
        <f t="shared" si="3"/>
        <v>3088.8520000000003</v>
      </c>
      <c r="J12" s="13">
        <f t="shared" si="4"/>
        <v>0</v>
      </c>
      <c r="K12" s="22">
        <f t="shared" si="5"/>
        <v>0</v>
      </c>
    </row>
    <row r="13" spans="1:11" ht="14.25" customHeight="1">
      <c r="A13" s="15">
        <v>6</v>
      </c>
      <c r="B13" s="68" t="s">
        <v>31</v>
      </c>
      <c r="C13" s="12">
        <v>0</v>
      </c>
      <c r="D13" s="22">
        <f t="shared" si="0"/>
        <v>0</v>
      </c>
      <c r="E13" s="13">
        <v>2970.05</v>
      </c>
      <c r="F13" s="13">
        <f t="shared" si="1"/>
        <v>3088.8520000000003</v>
      </c>
      <c r="G13" s="29">
        <v>1</v>
      </c>
      <c r="H13" s="13">
        <f t="shared" si="2"/>
        <v>2970.05</v>
      </c>
      <c r="I13" s="10">
        <f t="shared" si="3"/>
        <v>3088.8520000000003</v>
      </c>
      <c r="J13" s="13">
        <f t="shared" si="4"/>
        <v>0</v>
      </c>
      <c r="K13" s="22">
        <f t="shared" si="5"/>
        <v>0</v>
      </c>
    </row>
    <row r="14" spans="1:11" ht="14.25" customHeight="1">
      <c r="A14" s="15">
        <v>7</v>
      </c>
      <c r="B14" s="68" t="s">
        <v>113</v>
      </c>
      <c r="C14" s="12">
        <v>1</v>
      </c>
      <c r="D14" s="22">
        <f t="shared" si="0"/>
        <v>0.08333333333333333</v>
      </c>
      <c r="E14" s="13">
        <v>2970.05</v>
      </c>
      <c r="F14" s="13">
        <f t="shared" si="1"/>
        <v>3088.8520000000003</v>
      </c>
      <c r="G14" s="29">
        <v>1</v>
      </c>
      <c r="H14" s="13">
        <f t="shared" si="2"/>
        <v>2970.05</v>
      </c>
      <c r="I14" s="10">
        <f t="shared" si="3"/>
        <v>3088.8520000000003</v>
      </c>
      <c r="J14" s="13">
        <f t="shared" si="4"/>
        <v>46.18427750000001</v>
      </c>
      <c r="K14" s="22">
        <f t="shared" si="5"/>
        <v>3.1</v>
      </c>
    </row>
    <row r="15" spans="1:11" ht="14.25" customHeight="1">
      <c r="A15" s="15">
        <v>8</v>
      </c>
      <c r="B15" s="68" t="s">
        <v>34</v>
      </c>
      <c r="C15" s="12">
        <v>0</v>
      </c>
      <c r="D15" s="22">
        <f t="shared" si="0"/>
        <v>0</v>
      </c>
      <c r="E15" s="13">
        <v>2970.05</v>
      </c>
      <c r="F15" s="13">
        <f t="shared" si="1"/>
        <v>3088.8520000000003</v>
      </c>
      <c r="G15" s="29">
        <v>1.2</v>
      </c>
      <c r="H15" s="13">
        <f t="shared" si="2"/>
        <v>3564.06</v>
      </c>
      <c r="I15" s="10">
        <f t="shared" si="3"/>
        <v>3706.6224</v>
      </c>
      <c r="J15" s="13">
        <f t="shared" si="4"/>
        <v>0</v>
      </c>
      <c r="K15" s="22">
        <f t="shared" si="5"/>
        <v>0</v>
      </c>
    </row>
    <row r="16" spans="1:11" ht="14.25" customHeight="1">
      <c r="A16" s="15">
        <v>9</v>
      </c>
      <c r="B16" s="68" t="s">
        <v>114</v>
      </c>
      <c r="C16" s="12">
        <v>0</v>
      </c>
      <c r="D16" s="22">
        <f t="shared" si="0"/>
        <v>0</v>
      </c>
      <c r="E16" s="13">
        <v>2970.05</v>
      </c>
      <c r="F16" s="13">
        <f t="shared" si="1"/>
        <v>3088.8520000000003</v>
      </c>
      <c r="G16" s="29">
        <v>1</v>
      </c>
      <c r="H16" s="13">
        <f t="shared" si="2"/>
        <v>2970.05</v>
      </c>
      <c r="I16" s="10">
        <f t="shared" si="3"/>
        <v>3088.8520000000003</v>
      </c>
      <c r="J16" s="13">
        <f t="shared" si="4"/>
        <v>0</v>
      </c>
      <c r="K16" s="22">
        <f t="shared" si="5"/>
        <v>0</v>
      </c>
    </row>
    <row r="17" spans="1:11" ht="14.25" customHeight="1">
      <c r="A17" s="15">
        <v>10</v>
      </c>
      <c r="B17" s="68" t="s">
        <v>21</v>
      </c>
      <c r="C17" s="12">
        <v>2</v>
      </c>
      <c r="D17" s="22">
        <f t="shared" si="0"/>
        <v>0.16666666666666666</v>
      </c>
      <c r="E17" s="13">
        <v>2970.05</v>
      </c>
      <c r="F17" s="13">
        <f t="shared" si="1"/>
        <v>3088.8520000000003</v>
      </c>
      <c r="G17" s="29">
        <v>1.208</v>
      </c>
      <c r="H17" s="13">
        <f t="shared" si="2"/>
        <v>3587.8204</v>
      </c>
      <c r="I17" s="10">
        <f t="shared" si="3"/>
        <v>3731.3332160000004</v>
      </c>
      <c r="J17" s="13">
        <f t="shared" si="4"/>
        <v>111.58121444</v>
      </c>
      <c r="K17" s="22">
        <f t="shared" si="5"/>
        <v>7.6</v>
      </c>
    </row>
    <row r="18" spans="1:11" ht="14.25" customHeight="1">
      <c r="A18" s="15">
        <v>11</v>
      </c>
      <c r="B18" s="68" t="s">
        <v>22</v>
      </c>
      <c r="C18" s="12">
        <v>1</v>
      </c>
      <c r="D18" s="22">
        <f t="shared" si="0"/>
        <v>0.08333333333333333</v>
      </c>
      <c r="E18" s="13">
        <v>2970.05</v>
      </c>
      <c r="F18" s="13">
        <f t="shared" si="1"/>
        <v>3088.8520000000003</v>
      </c>
      <c r="G18" s="29">
        <v>1.3</v>
      </c>
      <c r="H18" s="13">
        <f t="shared" si="2"/>
        <v>3861.0650000000005</v>
      </c>
      <c r="I18" s="10">
        <f t="shared" si="3"/>
        <v>4015.5076000000004</v>
      </c>
      <c r="J18" s="13">
        <f t="shared" si="4"/>
        <v>60.03956075</v>
      </c>
      <c r="K18" s="22">
        <f t="shared" si="5"/>
        <v>4.1</v>
      </c>
    </row>
    <row r="19" spans="1:11" ht="14.25" customHeight="1">
      <c r="A19" s="15">
        <v>12</v>
      </c>
      <c r="B19" s="68" t="s">
        <v>85</v>
      </c>
      <c r="C19" s="12">
        <v>1</v>
      </c>
      <c r="D19" s="22">
        <f t="shared" si="0"/>
        <v>0.08333333333333333</v>
      </c>
      <c r="E19" s="13">
        <v>2970.05</v>
      </c>
      <c r="F19" s="13">
        <f t="shared" si="1"/>
        <v>3088.8520000000003</v>
      </c>
      <c r="G19" s="29">
        <v>1</v>
      </c>
      <c r="H19" s="13">
        <f t="shared" si="2"/>
        <v>2970.05</v>
      </c>
      <c r="I19" s="10">
        <f t="shared" si="3"/>
        <v>3088.8520000000003</v>
      </c>
      <c r="J19" s="13">
        <f t="shared" si="4"/>
        <v>46.18427750000001</v>
      </c>
      <c r="K19" s="22">
        <f t="shared" si="5"/>
        <v>3.1</v>
      </c>
    </row>
    <row r="20" spans="1:11" ht="14.25" customHeight="1">
      <c r="A20" s="15">
        <v>13</v>
      </c>
      <c r="B20" s="68" t="s">
        <v>40</v>
      </c>
      <c r="C20" s="12">
        <v>1</v>
      </c>
      <c r="D20" s="22">
        <f t="shared" si="0"/>
        <v>0.08333333333333333</v>
      </c>
      <c r="E20" s="13">
        <v>2970.05</v>
      </c>
      <c r="F20" s="13">
        <f t="shared" si="1"/>
        <v>3088.8520000000003</v>
      </c>
      <c r="G20" s="29">
        <v>1</v>
      </c>
      <c r="H20" s="13">
        <f t="shared" si="2"/>
        <v>2970.05</v>
      </c>
      <c r="I20" s="10">
        <f t="shared" si="3"/>
        <v>3088.8520000000003</v>
      </c>
      <c r="J20" s="13">
        <f t="shared" si="4"/>
        <v>46.18427750000001</v>
      </c>
      <c r="K20" s="22">
        <f t="shared" si="5"/>
        <v>3.1</v>
      </c>
    </row>
    <row r="21" spans="1:11" ht="14.25" customHeight="1">
      <c r="A21" s="15">
        <v>14</v>
      </c>
      <c r="B21" s="68" t="s">
        <v>41</v>
      </c>
      <c r="C21" s="12">
        <v>0</v>
      </c>
      <c r="D21" s="22">
        <f t="shared" si="0"/>
        <v>0</v>
      </c>
      <c r="E21" s="13">
        <v>2970.05</v>
      </c>
      <c r="F21" s="13">
        <f t="shared" si="1"/>
        <v>3088.8520000000003</v>
      </c>
      <c r="G21" s="29">
        <v>1</v>
      </c>
      <c r="H21" s="13">
        <f t="shared" si="2"/>
        <v>2970.05</v>
      </c>
      <c r="I21" s="10">
        <f t="shared" si="3"/>
        <v>3088.8520000000003</v>
      </c>
      <c r="J21" s="13">
        <f t="shared" si="4"/>
        <v>0</v>
      </c>
      <c r="K21" s="22">
        <f t="shared" si="5"/>
        <v>0</v>
      </c>
    </row>
    <row r="22" spans="1:11" ht="14.25" customHeight="1">
      <c r="A22" s="15">
        <v>15</v>
      </c>
      <c r="B22" s="68" t="s">
        <v>67</v>
      </c>
      <c r="C22" s="12">
        <v>0</v>
      </c>
      <c r="D22" s="22">
        <f t="shared" si="0"/>
        <v>0</v>
      </c>
      <c r="E22" s="13">
        <v>2970.05</v>
      </c>
      <c r="F22" s="13">
        <f t="shared" si="1"/>
        <v>3088.8520000000003</v>
      </c>
      <c r="G22" s="29">
        <v>1.47</v>
      </c>
      <c r="H22" s="13">
        <f t="shared" si="2"/>
        <v>4365.9735</v>
      </c>
      <c r="I22" s="10">
        <f t="shared" si="3"/>
        <v>4540.612440000001</v>
      </c>
      <c r="J22" s="13">
        <f t="shared" si="4"/>
        <v>0</v>
      </c>
      <c r="K22" s="22">
        <f t="shared" si="5"/>
        <v>0</v>
      </c>
    </row>
    <row r="23" spans="1:11" ht="14.25" customHeight="1">
      <c r="A23" s="15">
        <v>16</v>
      </c>
      <c r="B23" s="68" t="s">
        <v>115</v>
      </c>
      <c r="C23" s="12">
        <v>0</v>
      </c>
      <c r="D23" s="22">
        <f t="shared" si="0"/>
        <v>0</v>
      </c>
      <c r="E23" s="13">
        <v>2970.05</v>
      </c>
      <c r="F23" s="13">
        <f t="shared" si="1"/>
        <v>3088.8520000000003</v>
      </c>
      <c r="G23" s="29">
        <v>1</v>
      </c>
      <c r="H23" s="13">
        <f t="shared" si="2"/>
        <v>2970.05</v>
      </c>
      <c r="I23" s="10">
        <f t="shared" si="3"/>
        <v>3088.8520000000003</v>
      </c>
      <c r="J23" s="13">
        <f t="shared" si="4"/>
        <v>0</v>
      </c>
      <c r="K23" s="22">
        <f t="shared" si="5"/>
        <v>0</v>
      </c>
    </row>
    <row r="24" spans="1:11" ht="14.25" customHeight="1">
      <c r="A24" s="15">
        <v>17</v>
      </c>
      <c r="B24" s="68" t="s">
        <v>116</v>
      </c>
      <c r="C24" s="12">
        <v>1</v>
      </c>
      <c r="D24" s="22">
        <f t="shared" si="0"/>
        <v>0.08333333333333333</v>
      </c>
      <c r="E24" s="13">
        <v>2970.05</v>
      </c>
      <c r="F24" s="13">
        <f t="shared" si="1"/>
        <v>3088.8520000000003</v>
      </c>
      <c r="G24" s="29">
        <v>1</v>
      </c>
      <c r="H24" s="13">
        <f t="shared" si="2"/>
        <v>2970.05</v>
      </c>
      <c r="I24" s="10">
        <f t="shared" si="3"/>
        <v>3088.8520000000003</v>
      </c>
      <c r="J24" s="13">
        <f t="shared" si="4"/>
        <v>46.18427750000001</v>
      </c>
      <c r="K24" s="22">
        <f t="shared" si="5"/>
        <v>3.1</v>
      </c>
    </row>
    <row r="25" spans="1:11" ht="14.25" customHeight="1">
      <c r="A25" s="15">
        <v>18</v>
      </c>
      <c r="B25" s="68" t="s">
        <v>57</v>
      </c>
      <c r="C25" s="12">
        <v>0</v>
      </c>
      <c r="D25" s="22">
        <f t="shared" si="0"/>
        <v>0</v>
      </c>
      <c r="E25" s="13">
        <v>2970.05</v>
      </c>
      <c r="F25" s="13">
        <f t="shared" si="1"/>
        <v>3088.8520000000003</v>
      </c>
      <c r="G25" s="29">
        <v>1.4</v>
      </c>
      <c r="H25" s="13">
        <f t="shared" si="2"/>
        <v>4158.07</v>
      </c>
      <c r="I25" s="10">
        <f t="shared" si="3"/>
        <v>4324.3928000000005</v>
      </c>
      <c r="J25" s="13">
        <f t="shared" si="4"/>
        <v>0</v>
      </c>
      <c r="K25" s="22">
        <f t="shared" si="5"/>
        <v>0</v>
      </c>
    </row>
    <row r="26" spans="1:11" ht="14.25" customHeight="1">
      <c r="A26" s="15">
        <v>19</v>
      </c>
      <c r="B26" s="68" t="s">
        <v>42</v>
      </c>
      <c r="C26" s="12">
        <v>1</v>
      </c>
      <c r="D26" s="22">
        <f t="shared" si="0"/>
        <v>0.08333333333333333</v>
      </c>
      <c r="E26" s="13">
        <v>2970.05</v>
      </c>
      <c r="F26" s="13">
        <f t="shared" si="1"/>
        <v>3088.8520000000003</v>
      </c>
      <c r="G26" s="29">
        <v>1.15</v>
      </c>
      <c r="H26" s="13">
        <f t="shared" si="2"/>
        <v>3415.5575</v>
      </c>
      <c r="I26" s="10">
        <f t="shared" si="3"/>
        <v>3552.1798</v>
      </c>
      <c r="J26" s="13">
        <f t="shared" si="4"/>
        <v>53.11191912499999</v>
      </c>
      <c r="K26" s="22">
        <f t="shared" si="5"/>
        <v>3.6</v>
      </c>
    </row>
    <row r="27" spans="1:11" ht="14.25" customHeight="1">
      <c r="A27" s="15">
        <v>20</v>
      </c>
      <c r="B27" s="68" t="s">
        <v>58</v>
      </c>
      <c r="C27" s="12">
        <v>0</v>
      </c>
      <c r="D27" s="22">
        <f t="shared" si="0"/>
        <v>0</v>
      </c>
      <c r="E27" s="13">
        <v>2970.05</v>
      </c>
      <c r="F27" s="13">
        <f t="shared" si="1"/>
        <v>3088.8520000000003</v>
      </c>
      <c r="G27" s="29">
        <v>1.3</v>
      </c>
      <c r="H27" s="13">
        <f t="shared" si="2"/>
        <v>3861.0650000000005</v>
      </c>
      <c r="I27" s="10">
        <f t="shared" si="3"/>
        <v>4015.5076000000004</v>
      </c>
      <c r="J27" s="13">
        <f t="shared" si="4"/>
        <v>0</v>
      </c>
      <c r="K27" s="22">
        <f t="shared" si="5"/>
        <v>0</v>
      </c>
    </row>
    <row r="28" spans="1:11" ht="14.25" customHeight="1">
      <c r="A28" s="15">
        <v>21</v>
      </c>
      <c r="B28" s="68" t="s">
        <v>32</v>
      </c>
      <c r="C28" s="12">
        <v>0</v>
      </c>
      <c r="D28" s="22">
        <f t="shared" si="0"/>
        <v>0</v>
      </c>
      <c r="E28" s="13">
        <v>2970.05</v>
      </c>
      <c r="F28" s="13">
        <f t="shared" si="1"/>
        <v>3088.8520000000003</v>
      </c>
      <c r="G28" s="29">
        <v>1</v>
      </c>
      <c r="H28" s="13">
        <f t="shared" si="2"/>
        <v>2970.05</v>
      </c>
      <c r="I28" s="10">
        <f t="shared" si="3"/>
        <v>3088.8520000000003</v>
      </c>
      <c r="J28" s="13">
        <f t="shared" si="4"/>
        <v>0</v>
      </c>
      <c r="K28" s="22">
        <f t="shared" si="5"/>
        <v>0</v>
      </c>
    </row>
    <row r="29" spans="1:11" ht="14.25" customHeight="1">
      <c r="A29" s="15">
        <v>22</v>
      </c>
      <c r="B29" s="68" t="s">
        <v>117</v>
      </c>
      <c r="C29" s="12">
        <v>0</v>
      </c>
      <c r="D29" s="22">
        <f t="shared" si="0"/>
        <v>0</v>
      </c>
      <c r="E29" s="13">
        <v>2970.05</v>
      </c>
      <c r="F29" s="13">
        <f t="shared" si="1"/>
        <v>3088.8520000000003</v>
      </c>
      <c r="G29" s="29">
        <v>1</v>
      </c>
      <c r="H29" s="13">
        <f t="shared" si="2"/>
        <v>2970.05</v>
      </c>
      <c r="I29" s="10">
        <f t="shared" si="3"/>
        <v>3088.8520000000003</v>
      </c>
      <c r="J29" s="13">
        <f t="shared" si="4"/>
        <v>0</v>
      </c>
      <c r="K29" s="22">
        <f t="shared" si="5"/>
        <v>0</v>
      </c>
    </row>
    <row r="30" spans="1:11" ht="14.25" customHeight="1">
      <c r="A30" s="15">
        <v>23</v>
      </c>
      <c r="B30" s="68" t="s">
        <v>59</v>
      </c>
      <c r="C30" s="12">
        <v>2</v>
      </c>
      <c r="D30" s="22">
        <f t="shared" si="0"/>
        <v>0.16666666666666666</v>
      </c>
      <c r="E30" s="13">
        <v>2970.05</v>
      </c>
      <c r="F30" s="13">
        <f t="shared" si="1"/>
        <v>3088.8520000000003</v>
      </c>
      <c r="G30" s="29">
        <v>1.175</v>
      </c>
      <c r="H30" s="13">
        <f t="shared" si="2"/>
        <v>3489.80875</v>
      </c>
      <c r="I30" s="10">
        <f t="shared" si="3"/>
        <v>3629.4011000000005</v>
      </c>
      <c r="J30" s="13">
        <f t="shared" si="4"/>
        <v>108.53305212500001</v>
      </c>
      <c r="K30" s="22">
        <f t="shared" si="5"/>
        <v>7.3</v>
      </c>
    </row>
    <row r="31" spans="1:11" ht="14.25" customHeight="1">
      <c r="A31" s="15">
        <v>24</v>
      </c>
      <c r="B31" s="68" t="s">
        <v>66</v>
      </c>
      <c r="C31" s="12">
        <v>0</v>
      </c>
      <c r="D31" s="22">
        <f t="shared" si="0"/>
        <v>0</v>
      </c>
      <c r="E31" s="13">
        <v>2970.05</v>
      </c>
      <c r="F31" s="13">
        <f t="shared" si="1"/>
        <v>3088.8520000000003</v>
      </c>
      <c r="G31" s="29">
        <v>1.24</v>
      </c>
      <c r="H31" s="13">
        <f t="shared" si="2"/>
        <v>3682.862</v>
      </c>
      <c r="I31" s="10">
        <f t="shared" si="3"/>
        <v>3830.1764800000005</v>
      </c>
      <c r="J31" s="13">
        <f t="shared" si="4"/>
        <v>0</v>
      </c>
      <c r="K31" s="22">
        <f t="shared" si="5"/>
        <v>0</v>
      </c>
    </row>
    <row r="32" spans="1:11" ht="14.25" customHeight="1">
      <c r="A32" s="15">
        <v>25</v>
      </c>
      <c r="B32" s="68" t="s">
        <v>71</v>
      </c>
      <c r="C32" s="12">
        <v>0</v>
      </c>
      <c r="D32" s="22">
        <f t="shared" si="0"/>
        <v>0</v>
      </c>
      <c r="E32" s="13">
        <v>2970.05</v>
      </c>
      <c r="F32" s="13">
        <f t="shared" si="1"/>
        <v>3088.8520000000003</v>
      </c>
      <c r="G32" s="29">
        <v>1.6</v>
      </c>
      <c r="H32" s="13">
        <f t="shared" si="2"/>
        <v>4752.080000000001</v>
      </c>
      <c r="I32" s="10">
        <f t="shared" si="3"/>
        <v>4942.163200000001</v>
      </c>
      <c r="J32" s="13">
        <f t="shared" si="4"/>
        <v>0</v>
      </c>
      <c r="K32" s="22">
        <f t="shared" si="5"/>
        <v>0</v>
      </c>
    </row>
    <row r="33" spans="1:11" ht="14.25" customHeight="1">
      <c r="A33" s="15">
        <v>26</v>
      </c>
      <c r="B33" s="68" t="s">
        <v>35</v>
      </c>
      <c r="C33" s="12">
        <v>0</v>
      </c>
      <c r="D33" s="22">
        <f t="shared" si="0"/>
        <v>0</v>
      </c>
      <c r="E33" s="13">
        <v>2970.05</v>
      </c>
      <c r="F33" s="13">
        <f t="shared" si="1"/>
        <v>3088.8520000000003</v>
      </c>
      <c r="G33" s="29">
        <v>1</v>
      </c>
      <c r="H33" s="13">
        <f t="shared" si="2"/>
        <v>2970.05</v>
      </c>
      <c r="I33" s="10">
        <f t="shared" si="3"/>
        <v>3088.8520000000003</v>
      </c>
      <c r="J33" s="13">
        <f t="shared" si="4"/>
        <v>0</v>
      </c>
      <c r="K33" s="22">
        <f t="shared" si="5"/>
        <v>0</v>
      </c>
    </row>
    <row r="34" spans="1:11" ht="14.25" customHeight="1">
      <c r="A34" s="15">
        <v>27</v>
      </c>
      <c r="B34" s="68" t="s">
        <v>60</v>
      </c>
      <c r="C34" s="12">
        <v>0</v>
      </c>
      <c r="D34" s="22">
        <f t="shared" si="0"/>
        <v>0</v>
      </c>
      <c r="E34" s="13">
        <v>2970.05</v>
      </c>
      <c r="F34" s="13">
        <f t="shared" si="1"/>
        <v>3088.8520000000003</v>
      </c>
      <c r="G34" s="29">
        <v>1.25</v>
      </c>
      <c r="H34" s="13">
        <f t="shared" si="2"/>
        <v>3712.5625</v>
      </c>
      <c r="I34" s="10">
        <f t="shared" si="3"/>
        <v>3861.0650000000005</v>
      </c>
      <c r="J34" s="13">
        <f t="shared" si="4"/>
        <v>0</v>
      </c>
      <c r="K34" s="22">
        <f t="shared" si="5"/>
        <v>0</v>
      </c>
    </row>
    <row r="35" spans="1:11" ht="14.25" customHeight="1">
      <c r="A35" s="15">
        <v>28</v>
      </c>
      <c r="B35" s="68" t="s">
        <v>47</v>
      </c>
      <c r="C35" s="12">
        <v>1</v>
      </c>
      <c r="D35" s="22">
        <f t="shared" si="0"/>
        <v>0.08333333333333333</v>
      </c>
      <c r="E35" s="13">
        <v>2970.05</v>
      </c>
      <c r="F35" s="13">
        <f t="shared" si="1"/>
        <v>3088.8520000000003</v>
      </c>
      <c r="G35" s="29">
        <v>1.15</v>
      </c>
      <c r="H35" s="13">
        <f t="shared" si="2"/>
        <v>3415.5575</v>
      </c>
      <c r="I35" s="10">
        <f t="shared" si="3"/>
        <v>3552.1798</v>
      </c>
      <c r="J35" s="13">
        <f t="shared" si="4"/>
        <v>53.11191912499999</v>
      </c>
      <c r="K35" s="22">
        <f t="shared" si="5"/>
        <v>3.6</v>
      </c>
    </row>
    <row r="36" spans="1:11" ht="14.25" customHeight="1">
      <c r="A36" s="15">
        <v>29</v>
      </c>
      <c r="B36" s="68" t="s">
        <v>68</v>
      </c>
      <c r="C36" s="12">
        <v>0</v>
      </c>
      <c r="D36" s="22">
        <f t="shared" si="0"/>
        <v>0</v>
      </c>
      <c r="E36" s="13">
        <v>2970.05</v>
      </c>
      <c r="F36" s="13">
        <f t="shared" si="1"/>
        <v>3088.8520000000003</v>
      </c>
      <c r="G36" s="29">
        <v>1.2</v>
      </c>
      <c r="H36" s="13">
        <f t="shared" si="2"/>
        <v>3564.06</v>
      </c>
      <c r="I36" s="10">
        <f t="shared" si="3"/>
        <v>3706.6224</v>
      </c>
      <c r="J36" s="13">
        <f t="shared" si="4"/>
        <v>0</v>
      </c>
      <c r="K36" s="22">
        <f t="shared" si="5"/>
        <v>0</v>
      </c>
    </row>
    <row r="37" spans="1:11" ht="14.25" customHeight="1">
      <c r="A37" s="15">
        <v>30</v>
      </c>
      <c r="B37" s="68" t="s">
        <v>33</v>
      </c>
      <c r="C37" s="12">
        <v>0</v>
      </c>
      <c r="D37" s="22">
        <f t="shared" si="0"/>
        <v>0</v>
      </c>
      <c r="E37" s="13">
        <v>2970.05</v>
      </c>
      <c r="F37" s="13">
        <f t="shared" si="1"/>
        <v>3088.8520000000003</v>
      </c>
      <c r="G37" s="29">
        <v>1</v>
      </c>
      <c r="H37" s="13">
        <f t="shared" si="2"/>
        <v>2970.05</v>
      </c>
      <c r="I37" s="10">
        <f t="shared" si="3"/>
        <v>3088.8520000000003</v>
      </c>
      <c r="J37" s="13">
        <f t="shared" si="4"/>
        <v>0</v>
      </c>
      <c r="K37" s="22">
        <f t="shared" si="5"/>
        <v>0</v>
      </c>
    </row>
    <row r="38" spans="1:11" ht="14.25" customHeight="1">
      <c r="A38" s="15">
        <v>31</v>
      </c>
      <c r="B38" s="68" t="s">
        <v>69</v>
      </c>
      <c r="C38" s="12">
        <v>2</v>
      </c>
      <c r="D38" s="22">
        <f t="shared" si="0"/>
        <v>0.16666666666666666</v>
      </c>
      <c r="E38" s="13">
        <v>2970.05</v>
      </c>
      <c r="F38" s="13">
        <f t="shared" si="1"/>
        <v>3088.8520000000003</v>
      </c>
      <c r="G38" s="29">
        <v>1.27</v>
      </c>
      <c r="H38" s="13">
        <f t="shared" si="2"/>
        <v>3771.9635000000003</v>
      </c>
      <c r="I38" s="10">
        <f t="shared" si="3"/>
        <v>3922.8420400000005</v>
      </c>
      <c r="J38" s="13">
        <f t="shared" si="4"/>
        <v>117.30806485</v>
      </c>
      <c r="K38" s="22">
        <f t="shared" si="5"/>
        <v>7.9</v>
      </c>
    </row>
    <row r="39" spans="1:11" ht="14.25" customHeight="1">
      <c r="A39" s="15">
        <v>32</v>
      </c>
      <c r="B39" s="68" t="s">
        <v>70</v>
      </c>
      <c r="C39" s="12">
        <v>0</v>
      </c>
      <c r="D39" s="22">
        <f t="shared" si="0"/>
        <v>0</v>
      </c>
      <c r="E39" s="13">
        <v>2970.05</v>
      </c>
      <c r="F39" s="13">
        <f t="shared" si="1"/>
        <v>3088.8520000000003</v>
      </c>
      <c r="G39" s="29">
        <v>1.3</v>
      </c>
      <c r="H39" s="13">
        <f t="shared" si="2"/>
        <v>3861.0650000000005</v>
      </c>
      <c r="I39" s="10">
        <f t="shared" si="3"/>
        <v>4015.5076000000004</v>
      </c>
      <c r="J39" s="13">
        <f t="shared" si="4"/>
        <v>0</v>
      </c>
      <c r="K39" s="22">
        <f t="shared" si="5"/>
        <v>0</v>
      </c>
    </row>
    <row r="40" spans="1:11" ht="14.25" customHeight="1">
      <c r="A40" s="15">
        <v>33</v>
      </c>
      <c r="B40" s="68" t="s">
        <v>23</v>
      </c>
      <c r="C40" s="12">
        <v>0</v>
      </c>
      <c r="D40" s="22">
        <f t="shared" si="0"/>
        <v>0</v>
      </c>
      <c r="E40" s="13">
        <v>2970.05</v>
      </c>
      <c r="F40" s="13">
        <f t="shared" si="1"/>
        <v>3088.8520000000003</v>
      </c>
      <c r="G40" s="29">
        <v>1.3</v>
      </c>
      <c r="H40" s="13">
        <f t="shared" si="2"/>
        <v>3861.0650000000005</v>
      </c>
      <c r="I40" s="10">
        <f t="shared" si="3"/>
        <v>4015.5076000000004</v>
      </c>
      <c r="J40" s="13">
        <f t="shared" si="4"/>
        <v>0</v>
      </c>
      <c r="K40" s="22">
        <f t="shared" si="5"/>
        <v>0</v>
      </c>
    </row>
    <row r="41" spans="1:11" ht="14.25" customHeight="1">
      <c r="A41" s="15">
        <v>34</v>
      </c>
      <c r="B41" s="68" t="s">
        <v>36</v>
      </c>
      <c r="C41" s="12">
        <v>1</v>
      </c>
      <c r="D41" s="22">
        <f t="shared" si="0"/>
        <v>0.08333333333333333</v>
      </c>
      <c r="E41" s="13">
        <v>2970.05</v>
      </c>
      <c r="F41" s="13">
        <f t="shared" si="1"/>
        <v>3088.8520000000003</v>
      </c>
      <c r="G41" s="29">
        <v>1</v>
      </c>
      <c r="H41" s="13">
        <f t="shared" si="2"/>
        <v>2970.05</v>
      </c>
      <c r="I41" s="10">
        <f t="shared" si="3"/>
        <v>3088.8520000000003</v>
      </c>
      <c r="J41" s="13">
        <f t="shared" si="4"/>
        <v>46.18427750000001</v>
      </c>
      <c r="K41" s="22">
        <f t="shared" si="5"/>
        <v>3.1</v>
      </c>
    </row>
    <row r="42" spans="1:11" ht="14.25" customHeight="1">
      <c r="A42" s="15">
        <v>35</v>
      </c>
      <c r="B42" s="68" t="s">
        <v>4</v>
      </c>
      <c r="C42" s="12">
        <v>0</v>
      </c>
      <c r="D42" s="22">
        <f t="shared" si="0"/>
        <v>0</v>
      </c>
      <c r="E42" s="13">
        <v>2970.05</v>
      </c>
      <c r="F42" s="13">
        <f t="shared" si="1"/>
        <v>3088.8520000000003</v>
      </c>
      <c r="G42" s="29">
        <v>1</v>
      </c>
      <c r="H42" s="13">
        <f t="shared" si="2"/>
        <v>2970.05</v>
      </c>
      <c r="I42" s="10">
        <f t="shared" si="3"/>
        <v>3088.8520000000003</v>
      </c>
      <c r="J42" s="13">
        <f t="shared" si="4"/>
        <v>0</v>
      </c>
      <c r="K42" s="22">
        <f t="shared" si="5"/>
        <v>0</v>
      </c>
    </row>
    <row r="43" spans="1:11" ht="14.25" customHeight="1">
      <c r="A43" s="15">
        <v>36</v>
      </c>
      <c r="B43" s="68" t="s">
        <v>5</v>
      </c>
      <c r="C43" s="12">
        <v>1</v>
      </c>
      <c r="D43" s="22">
        <f t="shared" si="0"/>
        <v>0.08333333333333333</v>
      </c>
      <c r="E43" s="13">
        <v>2970.05</v>
      </c>
      <c r="F43" s="13">
        <f t="shared" si="1"/>
        <v>3088.8520000000003</v>
      </c>
      <c r="G43" s="29">
        <v>1</v>
      </c>
      <c r="H43" s="13">
        <f t="shared" si="2"/>
        <v>2970.05</v>
      </c>
      <c r="I43" s="10">
        <f t="shared" si="3"/>
        <v>3088.8520000000003</v>
      </c>
      <c r="J43" s="13">
        <f t="shared" si="4"/>
        <v>46.18427750000001</v>
      </c>
      <c r="K43" s="22">
        <f t="shared" si="5"/>
        <v>3.1</v>
      </c>
    </row>
    <row r="44" spans="1:11" ht="14.25" customHeight="1">
      <c r="A44" s="15">
        <v>37</v>
      </c>
      <c r="B44" s="68" t="s">
        <v>6</v>
      </c>
      <c r="C44" s="12">
        <v>0</v>
      </c>
      <c r="D44" s="22">
        <f t="shared" si="0"/>
        <v>0</v>
      </c>
      <c r="E44" s="13">
        <v>2970.05</v>
      </c>
      <c r="F44" s="13">
        <f t="shared" si="1"/>
        <v>3088.8520000000003</v>
      </c>
      <c r="G44" s="29">
        <v>1</v>
      </c>
      <c r="H44" s="13">
        <f t="shared" si="2"/>
        <v>2970.05</v>
      </c>
      <c r="I44" s="10">
        <f t="shared" si="3"/>
        <v>3088.8520000000003</v>
      </c>
      <c r="J44" s="13">
        <f t="shared" si="4"/>
        <v>0</v>
      </c>
      <c r="K44" s="22">
        <f t="shared" si="5"/>
        <v>0</v>
      </c>
    </row>
    <row r="45" spans="1:11" ht="14.25" customHeight="1">
      <c r="A45" s="15">
        <v>38</v>
      </c>
      <c r="B45" s="68" t="s">
        <v>37</v>
      </c>
      <c r="C45" s="12">
        <v>4</v>
      </c>
      <c r="D45" s="22">
        <f t="shared" si="0"/>
        <v>0.3333333333333333</v>
      </c>
      <c r="E45" s="13">
        <v>2970.05</v>
      </c>
      <c r="F45" s="13">
        <f t="shared" si="1"/>
        <v>3088.8520000000003</v>
      </c>
      <c r="G45" s="29">
        <v>1</v>
      </c>
      <c r="H45" s="13">
        <f t="shared" si="2"/>
        <v>2970.05</v>
      </c>
      <c r="I45" s="10">
        <f t="shared" si="3"/>
        <v>3088.8520000000003</v>
      </c>
      <c r="J45" s="13">
        <f t="shared" si="4"/>
        <v>184.73711000000003</v>
      </c>
      <c r="K45" s="22">
        <f t="shared" si="5"/>
        <v>12.5</v>
      </c>
    </row>
    <row r="46" spans="1:11" ht="14.25" customHeight="1">
      <c r="A46" s="15">
        <v>39</v>
      </c>
      <c r="B46" s="68" t="s">
        <v>24</v>
      </c>
      <c r="C46" s="12">
        <v>1</v>
      </c>
      <c r="D46" s="22">
        <f t="shared" si="0"/>
        <v>0.08333333333333333</v>
      </c>
      <c r="E46" s="13">
        <v>2970.05</v>
      </c>
      <c r="F46" s="13">
        <f t="shared" si="1"/>
        <v>3088.8520000000003</v>
      </c>
      <c r="G46" s="29">
        <v>1.2</v>
      </c>
      <c r="H46" s="13">
        <f t="shared" si="2"/>
        <v>3564.06</v>
      </c>
      <c r="I46" s="10">
        <f t="shared" si="3"/>
        <v>3706.6224</v>
      </c>
      <c r="J46" s="13">
        <f t="shared" si="4"/>
        <v>55.421133</v>
      </c>
      <c r="K46" s="22">
        <f t="shared" si="5"/>
        <v>3.8</v>
      </c>
    </row>
    <row r="47" spans="1:11" ht="14.25" customHeight="1">
      <c r="A47" s="15">
        <v>40</v>
      </c>
      <c r="B47" s="68" t="s">
        <v>7</v>
      </c>
      <c r="C47" s="12">
        <v>1</v>
      </c>
      <c r="D47" s="22">
        <f t="shared" si="0"/>
        <v>0.08333333333333333</v>
      </c>
      <c r="E47" s="13">
        <v>2970.05</v>
      </c>
      <c r="F47" s="13">
        <f t="shared" si="1"/>
        <v>3088.8520000000003</v>
      </c>
      <c r="G47" s="29">
        <v>1</v>
      </c>
      <c r="H47" s="13">
        <f t="shared" si="2"/>
        <v>2970.05</v>
      </c>
      <c r="I47" s="10">
        <f t="shared" si="3"/>
        <v>3088.8520000000003</v>
      </c>
      <c r="J47" s="13">
        <f t="shared" si="4"/>
        <v>46.18427750000001</v>
      </c>
      <c r="K47" s="22">
        <f t="shared" si="5"/>
        <v>3.1</v>
      </c>
    </row>
    <row r="48" spans="1:11" ht="14.25" customHeight="1">
      <c r="A48" s="15">
        <v>41</v>
      </c>
      <c r="B48" s="68" t="s">
        <v>8</v>
      </c>
      <c r="C48" s="12">
        <v>1</v>
      </c>
      <c r="D48" s="22">
        <f t="shared" si="0"/>
        <v>0.08333333333333333</v>
      </c>
      <c r="E48" s="13">
        <v>2970.05</v>
      </c>
      <c r="F48" s="13">
        <f t="shared" si="1"/>
        <v>3088.8520000000003</v>
      </c>
      <c r="G48" s="29">
        <v>1</v>
      </c>
      <c r="H48" s="13">
        <f t="shared" si="2"/>
        <v>2970.05</v>
      </c>
      <c r="I48" s="10">
        <f t="shared" si="3"/>
        <v>3088.8520000000003</v>
      </c>
      <c r="J48" s="13">
        <f t="shared" si="4"/>
        <v>46.18427750000001</v>
      </c>
      <c r="K48" s="22">
        <f t="shared" si="5"/>
        <v>3.1</v>
      </c>
    </row>
    <row r="49" spans="1:11" ht="14.25" customHeight="1">
      <c r="A49" s="15">
        <v>42</v>
      </c>
      <c r="B49" s="68" t="s">
        <v>61</v>
      </c>
      <c r="C49" s="12">
        <v>0</v>
      </c>
      <c r="D49" s="22">
        <f t="shared" si="0"/>
        <v>0</v>
      </c>
      <c r="E49" s="13">
        <v>2970.05</v>
      </c>
      <c r="F49" s="13">
        <f t="shared" si="1"/>
        <v>3088.8520000000003</v>
      </c>
      <c r="G49" s="29">
        <v>1.23</v>
      </c>
      <c r="H49" s="13">
        <f t="shared" si="2"/>
        <v>3653.1615</v>
      </c>
      <c r="I49" s="10">
        <f t="shared" si="3"/>
        <v>3799.28796</v>
      </c>
      <c r="J49" s="13">
        <f t="shared" si="4"/>
        <v>0</v>
      </c>
      <c r="K49" s="22">
        <f t="shared" si="5"/>
        <v>0</v>
      </c>
    </row>
    <row r="50" spans="1:11" ht="14.25" customHeight="1">
      <c r="A50" s="15">
        <v>43</v>
      </c>
      <c r="B50" s="68" t="s">
        <v>25</v>
      </c>
      <c r="C50" s="12">
        <v>0</v>
      </c>
      <c r="D50" s="22">
        <f t="shared" si="0"/>
        <v>0</v>
      </c>
      <c r="E50" s="13">
        <v>2970.05</v>
      </c>
      <c r="F50" s="13">
        <f t="shared" si="1"/>
        <v>3088.8520000000003</v>
      </c>
      <c r="G50" s="29">
        <v>1</v>
      </c>
      <c r="H50" s="13">
        <f t="shared" si="2"/>
        <v>2970.05</v>
      </c>
      <c r="I50" s="10">
        <f t="shared" si="3"/>
        <v>3088.8520000000003</v>
      </c>
      <c r="J50" s="13">
        <f t="shared" si="4"/>
        <v>0</v>
      </c>
      <c r="K50" s="22">
        <f t="shared" si="5"/>
        <v>0</v>
      </c>
    </row>
    <row r="51" spans="1:11" ht="14.25" customHeight="1">
      <c r="A51" s="15">
        <v>44</v>
      </c>
      <c r="B51" s="68" t="s">
        <v>9</v>
      </c>
      <c r="C51" s="12">
        <v>0</v>
      </c>
      <c r="D51" s="22">
        <f t="shared" si="0"/>
        <v>0</v>
      </c>
      <c r="E51" s="13">
        <v>2970.05</v>
      </c>
      <c r="F51" s="13">
        <f t="shared" si="1"/>
        <v>3088.8520000000003</v>
      </c>
      <c r="G51" s="29">
        <v>1</v>
      </c>
      <c r="H51" s="13">
        <f t="shared" si="2"/>
        <v>2970.05</v>
      </c>
      <c r="I51" s="10">
        <f t="shared" si="3"/>
        <v>3088.8520000000003</v>
      </c>
      <c r="J51" s="13">
        <f t="shared" si="4"/>
        <v>0</v>
      </c>
      <c r="K51" s="22">
        <f t="shared" si="5"/>
        <v>0</v>
      </c>
    </row>
    <row r="52" spans="1:11" ht="14.25" customHeight="1">
      <c r="A52" s="15">
        <v>45</v>
      </c>
      <c r="B52" s="68" t="s">
        <v>62</v>
      </c>
      <c r="C52" s="12">
        <v>0</v>
      </c>
      <c r="D52" s="22">
        <f t="shared" si="0"/>
        <v>0</v>
      </c>
      <c r="E52" s="13">
        <v>2970.05</v>
      </c>
      <c r="F52" s="13">
        <f t="shared" si="1"/>
        <v>3088.8520000000003</v>
      </c>
      <c r="G52" s="29">
        <v>1.3</v>
      </c>
      <c r="H52" s="13">
        <f t="shared" si="2"/>
        <v>3861.0650000000005</v>
      </c>
      <c r="I52" s="10">
        <f t="shared" si="3"/>
        <v>4015.5076000000004</v>
      </c>
      <c r="J52" s="13">
        <f t="shared" si="4"/>
        <v>0</v>
      </c>
      <c r="K52" s="22">
        <f t="shared" si="5"/>
        <v>0</v>
      </c>
    </row>
    <row r="53" spans="1:11" ht="14.25" customHeight="1">
      <c r="A53" s="15">
        <v>46</v>
      </c>
      <c r="B53" s="68" t="s">
        <v>43</v>
      </c>
      <c r="C53" s="12">
        <v>1</v>
      </c>
      <c r="D53" s="22">
        <f t="shared" si="0"/>
        <v>0.08333333333333333</v>
      </c>
      <c r="E53" s="13">
        <v>2970.05</v>
      </c>
      <c r="F53" s="13">
        <f t="shared" si="1"/>
        <v>3088.8520000000003</v>
      </c>
      <c r="G53" s="29">
        <v>1.1</v>
      </c>
      <c r="H53" s="13">
        <f t="shared" si="2"/>
        <v>3267.0550000000003</v>
      </c>
      <c r="I53" s="10">
        <f t="shared" si="3"/>
        <v>3397.7372000000005</v>
      </c>
      <c r="J53" s="13">
        <f t="shared" si="4"/>
        <v>50.80270525</v>
      </c>
      <c r="K53" s="22">
        <f t="shared" si="5"/>
        <v>3.4</v>
      </c>
    </row>
    <row r="54" spans="1:11" ht="14.25" customHeight="1">
      <c r="A54" s="15">
        <v>47</v>
      </c>
      <c r="B54" s="68" t="s">
        <v>10</v>
      </c>
      <c r="C54" s="12">
        <v>0</v>
      </c>
      <c r="D54" s="22">
        <f t="shared" si="0"/>
        <v>0</v>
      </c>
      <c r="E54" s="13">
        <v>2970.05</v>
      </c>
      <c r="F54" s="13">
        <f t="shared" si="1"/>
        <v>3088.8520000000003</v>
      </c>
      <c r="G54" s="29">
        <v>1</v>
      </c>
      <c r="H54" s="13">
        <f t="shared" si="2"/>
        <v>2970.05</v>
      </c>
      <c r="I54" s="10">
        <f t="shared" si="3"/>
        <v>3088.8520000000003</v>
      </c>
      <c r="J54" s="13">
        <f t="shared" si="4"/>
        <v>0</v>
      </c>
      <c r="K54" s="22">
        <f t="shared" si="5"/>
        <v>0</v>
      </c>
    </row>
    <row r="55" spans="1:11" ht="14.25" customHeight="1">
      <c r="A55" s="15">
        <v>48</v>
      </c>
      <c r="B55" s="68" t="s">
        <v>51</v>
      </c>
      <c r="C55" s="12">
        <v>3</v>
      </c>
      <c r="D55" s="22">
        <f t="shared" si="0"/>
        <v>0.25</v>
      </c>
      <c r="E55" s="13">
        <v>2970.05</v>
      </c>
      <c r="F55" s="13">
        <f t="shared" si="1"/>
        <v>3088.8520000000003</v>
      </c>
      <c r="G55" s="29">
        <v>1.15</v>
      </c>
      <c r="H55" s="13">
        <f t="shared" si="2"/>
        <v>3415.5575</v>
      </c>
      <c r="I55" s="10">
        <f t="shared" si="3"/>
        <v>3552.1798</v>
      </c>
      <c r="J55" s="13">
        <f t="shared" si="4"/>
        <v>159.33575737500001</v>
      </c>
      <c r="K55" s="22">
        <f t="shared" si="5"/>
        <v>10.8</v>
      </c>
    </row>
    <row r="56" spans="1:11" ht="14.25" customHeight="1">
      <c r="A56" s="15">
        <v>49</v>
      </c>
      <c r="B56" s="68" t="s">
        <v>11</v>
      </c>
      <c r="C56" s="12">
        <v>0</v>
      </c>
      <c r="D56" s="22">
        <f t="shared" si="0"/>
        <v>0</v>
      </c>
      <c r="E56" s="13">
        <v>2970.05</v>
      </c>
      <c r="F56" s="13">
        <f t="shared" si="1"/>
        <v>3088.8520000000003</v>
      </c>
      <c r="G56" s="29">
        <v>1</v>
      </c>
      <c r="H56" s="13">
        <f t="shared" si="2"/>
        <v>2970.05</v>
      </c>
      <c r="I56" s="10">
        <f t="shared" si="3"/>
        <v>3088.8520000000003</v>
      </c>
      <c r="J56" s="13">
        <f t="shared" si="4"/>
        <v>0</v>
      </c>
      <c r="K56" s="22">
        <f t="shared" si="5"/>
        <v>0</v>
      </c>
    </row>
    <row r="57" spans="1:11" ht="14.25" customHeight="1">
      <c r="A57" s="15">
        <v>50</v>
      </c>
      <c r="B57" s="68" t="s">
        <v>26</v>
      </c>
      <c r="C57" s="12">
        <v>0</v>
      </c>
      <c r="D57" s="22">
        <f t="shared" si="0"/>
        <v>0</v>
      </c>
      <c r="E57" s="13">
        <v>2970.05</v>
      </c>
      <c r="F57" s="13">
        <f t="shared" si="1"/>
        <v>3088.8520000000003</v>
      </c>
      <c r="G57" s="29">
        <v>1</v>
      </c>
      <c r="H57" s="13">
        <f t="shared" si="2"/>
        <v>2970.05</v>
      </c>
      <c r="I57" s="10">
        <f t="shared" si="3"/>
        <v>3088.8520000000003</v>
      </c>
      <c r="J57" s="13">
        <f t="shared" si="4"/>
        <v>0</v>
      </c>
      <c r="K57" s="22">
        <f t="shared" si="5"/>
        <v>0</v>
      </c>
    </row>
    <row r="58" spans="1:11" ht="14.25" customHeight="1">
      <c r="A58" s="15">
        <v>51</v>
      </c>
      <c r="B58" s="68" t="s">
        <v>12</v>
      </c>
      <c r="C58" s="12">
        <v>0</v>
      </c>
      <c r="D58" s="22">
        <f t="shared" si="0"/>
        <v>0</v>
      </c>
      <c r="E58" s="13">
        <v>2970.05</v>
      </c>
      <c r="F58" s="13">
        <f t="shared" si="1"/>
        <v>3088.8520000000003</v>
      </c>
      <c r="G58" s="29">
        <v>1</v>
      </c>
      <c r="H58" s="13">
        <f t="shared" si="2"/>
        <v>2970.05</v>
      </c>
      <c r="I58" s="10">
        <f t="shared" si="3"/>
        <v>3088.8520000000003</v>
      </c>
      <c r="J58" s="13">
        <f t="shared" si="4"/>
        <v>0</v>
      </c>
      <c r="K58" s="22">
        <f t="shared" si="5"/>
        <v>0</v>
      </c>
    </row>
    <row r="59" spans="1:11" ht="14.25" customHeight="1">
      <c r="A59" s="15">
        <v>52</v>
      </c>
      <c r="B59" s="68" t="s">
        <v>72</v>
      </c>
      <c r="C59" s="12">
        <v>0</v>
      </c>
      <c r="D59" s="22">
        <f t="shared" si="0"/>
        <v>0</v>
      </c>
      <c r="E59" s="13">
        <v>2970.05</v>
      </c>
      <c r="F59" s="13">
        <f t="shared" si="1"/>
        <v>3088.8520000000003</v>
      </c>
      <c r="G59" s="29">
        <v>1.7</v>
      </c>
      <c r="H59" s="13">
        <f t="shared" si="2"/>
        <v>5049.085</v>
      </c>
      <c r="I59" s="10">
        <f t="shared" si="3"/>
        <v>5251.048400000001</v>
      </c>
      <c r="J59" s="13">
        <f t="shared" si="4"/>
        <v>0</v>
      </c>
      <c r="K59" s="22">
        <f t="shared" si="5"/>
        <v>0</v>
      </c>
    </row>
    <row r="60" spans="1:11" ht="14.25" customHeight="1">
      <c r="A60" s="15">
        <v>53</v>
      </c>
      <c r="B60" s="68" t="s">
        <v>13</v>
      </c>
      <c r="C60" s="12">
        <v>1</v>
      </c>
      <c r="D60" s="22">
        <f t="shared" si="0"/>
        <v>0.08333333333333333</v>
      </c>
      <c r="E60" s="13">
        <v>2970.05</v>
      </c>
      <c r="F60" s="13">
        <f t="shared" si="1"/>
        <v>3088.8520000000003</v>
      </c>
      <c r="G60" s="29">
        <v>1</v>
      </c>
      <c r="H60" s="13">
        <f t="shared" si="2"/>
        <v>2970.05</v>
      </c>
      <c r="I60" s="10">
        <f t="shared" si="3"/>
        <v>3088.8520000000003</v>
      </c>
      <c r="J60" s="13">
        <f t="shared" si="4"/>
        <v>46.18427750000001</v>
      </c>
      <c r="K60" s="22">
        <f t="shared" si="5"/>
        <v>3.1</v>
      </c>
    </row>
    <row r="61" spans="1:11" ht="14.25" customHeight="1">
      <c r="A61" s="15">
        <v>54</v>
      </c>
      <c r="B61" s="68" t="s">
        <v>27</v>
      </c>
      <c r="C61" s="12">
        <v>1</v>
      </c>
      <c r="D61" s="22">
        <f t="shared" si="0"/>
        <v>0.08333333333333333</v>
      </c>
      <c r="E61" s="13">
        <v>2970.05</v>
      </c>
      <c r="F61" s="13">
        <f t="shared" si="1"/>
        <v>3088.8520000000003</v>
      </c>
      <c r="G61" s="29">
        <v>1.4</v>
      </c>
      <c r="H61" s="13">
        <f t="shared" si="2"/>
        <v>4158.07</v>
      </c>
      <c r="I61" s="10">
        <f t="shared" si="3"/>
        <v>4324.3928000000005</v>
      </c>
      <c r="J61" s="13">
        <f t="shared" si="4"/>
        <v>64.65798850000002</v>
      </c>
      <c r="K61" s="22">
        <f t="shared" si="5"/>
        <v>4.4</v>
      </c>
    </row>
    <row r="62" spans="1:11" ht="14.25" customHeight="1">
      <c r="A62" s="15">
        <v>55</v>
      </c>
      <c r="B62" s="68" t="s">
        <v>44</v>
      </c>
      <c r="C62" s="12">
        <v>0</v>
      </c>
      <c r="D62" s="22">
        <f t="shared" si="0"/>
        <v>0</v>
      </c>
      <c r="E62" s="13">
        <v>2970.05</v>
      </c>
      <c r="F62" s="13">
        <f t="shared" si="1"/>
        <v>3088.8520000000003</v>
      </c>
      <c r="G62" s="29">
        <v>1</v>
      </c>
      <c r="H62" s="13">
        <f t="shared" si="2"/>
        <v>2970.05</v>
      </c>
      <c r="I62" s="10">
        <f t="shared" si="3"/>
        <v>3088.8520000000003</v>
      </c>
      <c r="J62" s="13">
        <f t="shared" si="4"/>
        <v>0</v>
      </c>
      <c r="K62" s="22">
        <f t="shared" si="5"/>
        <v>0</v>
      </c>
    </row>
    <row r="63" spans="1:11" ht="14.25" customHeight="1">
      <c r="A63" s="15">
        <v>56</v>
      </c>
      <c r="B63" s="68" t="s">
        <v>28</v>
      </c>
      <c r="C63" s="12">
        <v>0</v>
      </c>
      <c r="D63" s="22">
        <f t="shared" si="0"/>
        <v>0</v>
      </c>
      <c r="E63" s="13">
        <v>2970.05</v>
      </c>
      <c r="F63" s="13">
        <f t="shared" si="1"/>
        <v>3088.8520000000003</v>
      </c>
      <c r="G63" s="29">
        <v>1</v>
      </c>
      <c r="H63" s="13">
        <f t="shared" si="2"/>
        <v>2970.05</v>
      </c>
      <c r="I63" s="10">
        <f t="shared" si="3"/>
        <v>3088.8520000000003</v>
      </c>
      <c r="J63" s="13">
        <f t="shared" si="4"/>
        <v>0</v>
      </c>
      <c r="K63" s="22">
        <f t="shared" si="5"/>
        <v>0</v>
      </c>
    </row>
    <row r="64" spans="1:11" ht="14.25" customHeight="1">
      <c r="A64" s="15">
        <v>57</v>
      </c>
      <c r="B64" s="68" t="s">
        <v>63</v>
      </c>
      <c r="C64" s="12">
        <v>0</v>
      </c>
      <c r="D64" s="22">
        <f t="shared" si="0"/>
        <v>0</v>
      </c>
      <c r="E64" s="13">
        <v>2970.05</v>
      </c>
      <c r="F64" s="13">
        <f t="shared" si="1"/>
        <v>3088.8520000000003</v>
      </c>
      <c r="G64" s="29">
        <v>1.2</v>
      </c>
      <c r="H64" s="13">
        <f t="shared" si="2"/>
        <v>3564.06</v>
      </c>
      <c r="I64" s="10">
        <f t="shared" si="3"/>
        <v>3706.6224</v>
      </c>
      <c r="J64" s="13">
        <f t="shared" si="4"/>
        <v>0</v>
      </c>
      <c r="K64" s="22">
        <f t="shared" si="5"/>
        <v>0</v>
      </c>
    </row>
    <row r="65" spans="1:11" ht="14.25" customHeight="1">
      <c r="A65" s="15">
        <v>58</v>
      </c>
      <c r="B65" s="68" t="s">
        <v>64</v>
      </c>
      <c r="C65" s="12">
        <v>0</v>
      </c>
      <c r="D65" s="22">
        <f t="shared" si="0"/>
        <v>0</v>
      </c>
      <c r="E65" s="13">
        <v>2970.05</v>
      </c>
      <c r="F65" s="13">
        <f t="shared" si="1"/>
        <v>3088.8520000000003</v>
      </c>
      <c r="G65" s="29">
        <v>1.15</v>
      </c>
      <c r="H65" s="13">
        <f t="shared" si="2"/>
        <v>3415.5575</v>
      </c>
      <c r="I65" s="10">
        <f t="shared" si="3"/>
        <v>3552.1798</v>
      </c>
      <c r="J65" s="13">
        <f t="shared" si="4"/>
        <v>0</v>
      </c>
      <c r="K65" s="22">
        <f t="shared" si="5"/>
        <v>0</v>
      </c>
    </row>
    <row r="66" spans="1:11" ht="14.25" customHeight="1">
      <c r="A66" s="15">
        <v>59</v>
      </c>
      <c r="B66" s="68" t="s">
        <v>45</v>
      </c>
      <c r="C66" s="12">
        <v>2</v>
      </c>
      <c r="D66" s="22">
        <f t="shared" si="0"/>
        <v>0.16666666666666666</v>
      </c>
      <c r="E66" s="13">
        <v>2970.05</v>
      </c>
      <c r="F66" s="13">
        <f t="shared" si="1"/>
        <v>3088.8520000000003</v>
      </c>
      <c r="G66" s="29">
        <v>1.15</v>
      </c>
      <c r="H66" s="13">
        <f t="shared" si="2"/>
        <v>3415.5575</v>
      </c>
      <c r="I66" s="10">
        <f t="shared" si="3"/>
        <v>3552.1798</v>
      </c>
      <c r="J66" s="13">
        <f t="shared" si="4"/>
        <v>106.22383824999999</v>
      </c>
      <c r="K66" s="22">
        <f t="shared" si="5"/>
        <v>7.2</v>
      </c>
    </row>
    <row r="67" spans="1:11" ht="14.25" customHeight="1">
      <c r="A67" s="15">
        <v>60</v>
      </c>
      <c r="B67" s="68" t="s">
        <v>14</v>
      </c>
      <c r="C67" s="12">
        <v>0</v>
      </c>
      <c r="D67" s="22">
        <f t="shared" si="0"/>
        <v>0</v>
      </c>
      <c r="E67" s="13">
        <v>2970.05</v>
      </c>
      <c r="F67" s="13">
        <f t="shared" si="1"/>
        <v>3088.8520000000003</v>
      </c>
      <c r="G67" s="29">
        <v>1</v>
      </c>
      <c r="H67" s="13">
        <f t="shared" si="2"/>
        <v>2970.05</v>
      </c>
      <c r="I67" s="10">
        <f t="shared" si="3"/>
        <v>3088.8520000000003</v>
      </c>
      <c r="J67" s="13">
        <f t="shared" si="4"/>
        <v>0</v>
      </c>
      <c r="K67" s="22">
        <f t="shared" si="5"/>
        <v>0</v>
      </c>
    </row>
    <row r="68" spans="1:11" ht="14.25" customHeight="1">
      <c r="A68" s="15">
        <v>61</v>
      </c>
      <c r="B68" s="68" t="s">
        <v>46</v>
      </c>
      <c r="C68" s="12">
        <v>1</v>
      </c>
      <c r="D68" s="22">
        <f aca="true" t="shared" si="6" ref="D68:D93">C68/12</f>
        <v>0.08333333333333333</v>
      </c>
      <c r="E68" s="13">
        <v>2970.05</v>
      </c>
      <c r="F68" s="13">
        <f aca="true" t="shared" si="7" ref="F68:F93">E68*1.04</f>
        <v>3088.8520000000003</v>
      </c>
      <c r="G68" s="29">
        <v>1</v>
      </c>
      <c r="H68" s="13">
        <f aca="true" t="shared" si="8" ref="H68:H93">E68*G68</f>
        <v>2970.05</v>
      </c>
      <c r="I68" s="10">
        <f aca="true" t="shared" si="9" ref="I68:I93">F68*G68</f>
        <v>3088.8520000000003</v>
      </c>
      <c r="J68" s="13">
        <f aca="true" t="shared" si="10" ref="J68:J93">(D68*H68+D68*I68*11)*1.5/100</f>
        <v>46.18427750000001</v>
      </c>
      <c r="K68" s="22">
        <f aca="true" t="shared" si="11" ref="K68:K93">ROUND(((D68*H68+D68*I68*11+J68)/1000),1)</f>
        <v>3.1</v>
      </c>
    </row>
    <row r="69" spans="1:11" ht="14.25" customHeight="1">
      <c r="A69" s="15">
        <v>62</v>
      </c>
      <c r="B69" s="68" t="s">
        <v>29</v>
      </c>
      <c r="C69" s="12">
        <v>1</v>
      </c>
      <c r="D69" s="22">
        <f t="shared" si="6"/>
        <v>0.08333333333333333</v>
      </c>
      <c r="E69" s="13">
        <v>2970.05</v>
      </c>
      <c r="F69" s="13">
        <f t="shared" si="7"/>
        <v>3088.8520000000003</v>
      </c>
      <c r="G69" s="29">
        <v>1</v>
      </c>
      <c r="H69" s="13">
        <f t="shared" si="8"/>
        <v>2970.05</v>
      </c>
      <c r="I69" s="10">
        <f t="shared" si="9"/>
        <v>3088.8520000000003</v>
      </c>
      <c r="J69" s="13">
        <f t="shared" si="10"/>
        <v>46.18427750000001</v>
      </c>
      <c r="K69" s="22">
        <f t="shared" si="11"/>
        <v>3.1</v>
      </c>
    </row>
    <row r="70" spans="1:11" ht="14.25" customHeight="1">
      <c r="A70" s="15">
        <v>63</v>
      </c>
      <c r="B70" s="68" t="s">
        <v>38</v>
      </c>
      <c r="C70" s="12">
        <v>0</v>
      </c>
      <c r="D70" s="22">
        <f t="shared" si="6"/>
        <v>0</v>
      </c>
      <c r="E70" s="13">
        <v>2970.05</v>
      </c>
      <c r="F70" s="13">
        <f t="shared" si="7"/>
        <v>3088.8520000000003</v>
      </c>
      <c r="G70" s="29">
        <v>1.03</v>
      </c>
      <c r="H70" s="13">
        <f t="shared" si="8"/>
        <v>3059.1515000000004</v>
      </c>
      <c r="I70" s="10">
        <f t="shared" si="9"/>
        <v>3181.5175600000002</v>
      </c>
      <c r="J70" s="13">
        <f t="shared" si="10"/>
        <v>0</v>
      </c>
      <c r="K70" s="22">
        <f t="shared" si="11"/>
        <v>0</v>
      </c>
    </row>
    <row r="71" spans="1:11" ht="14.25" customHeight="1">
      <c r="A71" s="15">
        <v>64</v>
      </c>
      <c r="B71" s="68" t="s">
        <v>15</v>
      </c>
      <c r="C71" s="12">
        <v>1</v>
      </c>
      <c r="D71" s="22">
        <f t="shared" si="6"/>
        <v>0.08333333333333333</v>
      </c>
      <c r="E71" s="13">
        <v>2970.05</v>
      </c>
      <c r="F71" s="13">
        <f t="shared" si="7"/>
        <v>3088.8520000000003</v>
      </c>
      <c r="G71" s="29">
        <v>1</v>
      </c>
      <c r="H71" s="13">
        <f t="shared" si="8"/>
        <v>2970.05</v>
      </c>
      <c r="I71" s="10">
        <f t="shared" si="9"/>
        <v>3088.8520000000003</v>
      </c>
      <c r="J71" s="13">
        <f t="shared" si="10"/>
        <v>46.18427750000001</v>
      </c>
      <c r="K71" s="22">
        <f t="shared" si="11"/>
        <v>3.1</v>
      </c>
    </row>
    <row r="72" spans="1:11" ht="14.25" customHeight="1">
      <c r="A72" s="15">
        <v>65</v>
      </c>
      <c r="B72" s="68" t="s">
        <v>48</v>
      </c>
      <c r="C72" s="12">
        <v>1</v>
      </c>
      <c r="D72" s="22">
        <f t="shared" si="6"/>
        <v>0.08333333333333333</v>
      </c>
      <c r="E72" s="13">
        <v>2970.05</v>
      </c>
      <c r="F72" s="13">
        <f t="shared" si="7"/>
        <v>3088.8520000000003</v>
      </c>
      <c r="G72" s="29">
        <v>1</v>
      </c>
      <c r="H72" s="13">
        <f t="shared" si="8"/>
        <v>2970.05</v>
      </c>
      <c r="I72" s="10">
        <f t="shared" si="9"/>
        <v>3088.8520000000003</v>
      </c>
      <c r="J72" s="13">
        <f t="shared" si="10"/>
        <v>46.18427750000001</v>
      </c>
      <c r="K72" s="22">
        <f t="shared" si="11"/>
        <v>3.1</v>
      </c>
    </row>
    <row r="73" spans="1:11" ht="14.25" customHeight="1">
      <c r="A73" s="15">
        <v>66</v>
      </c>
      <c r="B73" s="68" t="s">
        <v>49</v>
      </c>
      <c r="C73" s="12">
        <v>0</v>
      </c>
      <c r="D73" s="22">
        <f t="shared" si="6"/>
        <v>0</v>
      </c>
      <c r="E73" s="13">
        <v>2970.05</v>
      </c>
      <c r="F73" s="13">
        <f t="shared" si="7"/>
        <v>3088.8520000000003</v>
      </c>
      <c r="G73" s="29">
        <v>1.003</v>
      </c>
      <c r="H73" s="13">
        <f t="shared" si="8"/>
        <v>2978.96015</v>
      </c>
      <c r="I73" s="10">
        <f t="shared" si="9"/>
        <v>3098.118556</v>
      </c>
      <c r="J73" s="13">
        <f t="shared" si="10"/>
        <v>0</v>
      </c>
      <c r="K73" s="22">
        <f t="shared" si="11"/>
        <v>0</v>
      </c>
    </row>
    <row r="74" spans="1:11" ht="14.25" customHeight="1">
      <c r="A74" s="15">
        <v>67</v>
      </c>
      <c r="B74" s="68" t="s">
        <v>73</v>
      </c>
      <c r="C74" s="12">
        <v>0</v>
      </c>
      <c r="D74" s="22">
        <f t="shared" si="6"/>
        <v>0</v>
      </c>
      <c r="E74" s="13">
        <v>2970.05</v>
      </c>
      <c r="F74" s="13">
        <f t="shared" si="7"/>
        <v>3088.8520000000003</v>
      </c>
      <c r="G74" s="29">
        <v>1.4</v>
      </c>
      <c r="H74" s="13">
        <f t="shared" si="8"/>
        <v>4158.07</v>
      </c>
      <c r="I74" s="10">
        <f t="shared" si="9"/>
        <v>4324.3928000000005</v>
      </c>
      <c r="J74" s="13">
        <f t="shared" si="10"/>
        <v>0</v>
      </c>
      <c r="K74" s="22">
        <f t="shared" si="11"/>
        <v>0</v>
      </c>
    </row>
    <row r="75" spans="1:11" ht="14.25" customHeight="1">
      <c r="A75" s="15">
        <v>68</v>
      </c>
      <c r="B75" s="68" t="s">
        <v>52</v>
      </c>
      <c r="C75" s="12">
        <v>6</v>
      </c>
      <c r="D75" s="22">
        <f t="shared" si="6"/>
        <v>0.5</v>
      </c>
      <c r="E75" s="13">
        <v>2970.05</v>
      </c>
      <c r="F75" s="13">
        <f t="shared" si="7"/>
        <v>3088.8520000000003</v>
      </c>
      <c r="G75" s="29">
        <v>1.152</v>
      </c>
      <c r="H75" s="13">
        <f t="shared" si="8"/>
        <v>3421.4976</v>
      </c>
      <c r="I75" s="10">
        <f t="shared" si="9"/>
        <v>3558.357504</v>
      </c>
      <c r="J75" s="13">
        <f t="shared" si="10"/>
        <v>319.22572608</v>
      </c>
      <c r="K75" s="22">
        <f t="shared" si="11"/>
        <v>21.6</v>
      </c>
    </row>
    <row r="76" spans="1:11" ht="14.25" customHeight="1">
      <c r="A76" s="15">
        <v>69</v>
      </c>
      <c r="B76" s="68" t="s">
        <v>16</v>
      </c>
      <c r="C76" s="12">
        <v>2</v>
      </c>
      <c r="D76" s="22">
        <f t="shared" si="6"/>
        <v>0.16666666666666666</v>
      </c>
      <c r="E76" s="13">
        <v>2970.05</v>
      </c>
      <c r="F76" s="13">
        <f t="shared" si="7"/>
        <v>3088.8520000000003</v>
      </c>
      <c r="G76" s="29">
        <v>1</v>
      </c>
      <c r="H76" s="13">
        <f t="shared" si="8"/>
        <v>2970.05</v>
      </c>
      <c r="I76" s="10">
        <f t="shared" si="9"/>
        <v>3088.8520000000003</v>
      </c>
      <c r="J76" s="13">
        <f t="shared" si="10"/>
        <v>92.36855500000001</v>
      </c>
      <c r="K76" s="22">
        <f t="shared" si="11"/>
        <v>6.3</v>
      </c>
    </row>
    <row r="77" spans="1:11" ht="14.25" customHeight="1">
      <c r="A77" s="15">
        <v>70</v>
      </c>
      <c r="B77" s="68" t="s">
        <v>17</v>
      </c>
      <c r="C77" s="12">
        <v>0</v>
      </c>
      <c r="D77" s="22">
        <f t="shared" si="6"/>
        <v>0</v>
      </c>
      <c r="E77" s="13">
        <v>2970.05</v>
      </c>
      <c r="F77" s="13">
        <f t="shared" si="7"/>
        <v>3088.8520000000003</v>
      </c>
      <c r="G77" s="29">
        <v>1</v>
      </c>
      <c r="H77" s="13">
        <f t="shared" si="8"/>
        <v>2970.05</v>
      </c>
      <c r="I77" s="10">
        <f t="shared" si="9"/>
        <v>3088.8520000000003</v>
      </c>
      <c r="J77" s="13">
        <f t="shared" si="10"/>
        <v>0</v>
      </c>
      <c r="K77" s="22">
        <f t="shared" si="11"/>
        <v>0</v>
      </c>
    </row>
    <row r="78" spans="1:11" ht="14.25" customHeight="1">
      <c r="A78" s="15">
        <v>71</v>
      </c>
      <c r="B78" s="68" t="s">
        <v>18</v>
      </c>
      <c r="C78" s="12">
        <v>0</v>
      </c>
      <c r="D78" s="22">
        <f t="shared" si="6"/>
        <v>0</v>
      </c>
      <c r="E78" s="13">
        <v>2970.05</v>
      </c>
      <c r="F78" s="13">
        <f t="shared" si="7"/>
        <v>3088.8520000000003</v>
      </c>
      <c r="G78" s="29">
        <v>1</v>
      </c>
      <c r="H78" s="13">
        <f t="shared" si="8"/>
        <v>2970.05</v>
      </c>
      <c r="I78" s="10">
        <f t="shared" si="9"/>
        <v>3088.8520000000003</v>
      </c>
      <c r="J78" s="13">
        <f t="shared" si="10"/>
        <v>0</v>
      </c>
      <c r="K78" s="22">
        <f t="shared" si="11"/>
        <v>0</v>
      </c>
    </row>
    <row r="79" spans="1:11" ht="14.25" customHeight="1">
      <c r="A79" s="15">
        <v>72</v>
      </c>
      <c r="B79" s="68" t="s">
        <v>65</v>
      </c>
      <c r="C79" s="12">
        <v>1</v>
      </c>
      <c r="D79" s="22">
        <f t="shared" si="6"/>
        <v>0.08333333333333333</v>
      </c>
      <c r="E79" s="13">
        <v>2970.05</v>
      </c>
      <c r="F79" s="13">
        <f t="shared" si="7"/>
        <v>3088.8520000000003</v>
      </c>
      <c r="G79" s="29">
        <v>1.4</v>
      </c>
      <c r="H79" s="13">
        <f t="shared" si="8"/>
        <v>4158.07</v>
      </c>
      <c r="I79" s="10">
        <f t="shared" si="9"/>
        <v>4324.3928000000005</v>
      </c>
      <c r="J79" s="13">
        <f t="shared" si="10"/>
        <v>64.65798850000002</v>
      </c>
      <c r="K79" s="22">
        <f t="shared" si="11"/>
        <v>4.4</v>
      </c>
    </row>
    <row r="80" spans="1:11" ht="14.25" customHeight="1">
      <c r="A80" s="15">
        <v>73</v>
      </c>
      <c r="B80" s="68" t="s">
        <v>19</v>
      </c>
      <c r="C80" s="12">
        <v>0</v>
      </c>
      <c r="D80" s="22">
        <f t="shared" si="6"/>
        <v>0</v>
      </c>
      <c r="E80" s="13">
        <v>2970.05</v>
      </c>
      <c r="F80" s="13">
        <f t="shared" si="7"/>
        <v>3088.8520000000003</v>
      </c>
      <c r="G80" s="29">
        <v>1</v>
      </c>
      <c r="H80" s="13">
        <f t="shared" si="8"/>
        <v>2970.05</v>
      </c>
      <c r="I80" s="10">
        <f t="shared" si="9"/>
        <v>3088.8520000000003</v>
      </c>
      <c r="J80" s="13">
        <f t="shared" si="10"/>
        <v>0</v>
      </c>
      <c r="K80" s="22">
        <f t="shared" si="11"/>
        <v>0</v>
      </c>
    </row>
    <row r="81" spans="1:11" ht="14.25" customHeight="1">
      <c r="A81" s="15">
        <v>74</v>
      </c>
      <c r="B81" s="68" t="s">
        <v>53</v>
      </c>
      <c r="C81" s="12">
        <v>1</v>
      </c>
      <c r="D81" s="22">
        <f t="shared" si="6"/>
        <v>0.08333333333333333</v>
      </c>
      <c r="E81" s="13">
        <v>2970.05</v>
      </c>
      <c r="F81" s="13">
        <f t="shared" si="7"/>
        <v>3088.8520000000003</v>
      </c>
      <c r="G81" s="29">
        <v>1.16</v>
      </c>
      <c r="H81" s="13">
        <f t="shared" si="8"/>
        <v>3445.258</v>
      </c>
      <c r="I81" s="10">
        <f t="shared" si="9"/>
        <v>3583.0683200000003</v>
      </c>
      <c r="J81" s="13">
        <f t="shared" si="10"/>
        <v>53.5737619</v>
      </c>
      <c r="K81" s="22">
        <f t="shared" si="11"/>
        <v>3.6</v>
      </c>
    </row>
    <row r="82" spans="1:11" ht="14.25" customHeight="1">
      <c r="A82" s="15">
        <v>75</v>
      </c>
      <c r="B82" s="68" t="s">
        <v>50</v>
      </c>
      <c r="C82" s="12">
        <v>0</v>
      </c>
      <c r="D82" s="22">
        <f t="shared" si="6"/>
        <v>0</v>
      </c>
      <c r="E82" s="13">
        <v>2970.05</v>
      </c>
      <c r="F82" s="13">
        <f t="shared" si="7"/>
        <v>3088.8520000000003</v>
      </c>
      <c r="G82" s="29">
        <v>1</v>
      </c>
      <c r="H82" s="13">
        <f t="shared" si="8"/>
        <v>2970.05</v>
      </c>
      <c r="I82" s="10">
        <f t="shared" si="9"/>
        <v>3088.8520000000003</v>
      </c>
      <c r="J82" s="13">
        <f t="shared" si="10"/>
        <v>0</v>
      </c>
      <c r="K82" s="22">
        <f t="shared" si="11"/>
        <v>0</v>
      </c>
    </row>
    <row r="83" spans="1:11" ht="14.25" customHeight="1">
      <c r="A83" s="15">
        <v>76</v>
      </c>
      <c r="B83" s="68" t="s">
        <v>54</v>
      </c>
      <c r="C83" s="12">
        <v>0</v>
      </c>
      <c r="D83" s="22">
        <f t="shared" si="6"/>
        <v>0</v>
      </c>
      <c r="E83" s="13">
        <v>2970.05</v>
      </c>
      <c r="F83" s="13">
        <f t="shared" si="7"/>
        <v>3088.8520000000003</v>
      </c>
      <c r="G83" s="29">
        <v>1.15</v>
      </c>
      <c r="H83" s="13">
        <f t="shared" si="8"/>
        <v>3415.5575</v>
      </c>
      <c r="I83" s="10">
        <f t="shared" si="9"/>
        <v>3552.1798</v>
      </c>
      <c r="J83" s="13">
        <f t="shared" si="10"/>
        <v>0</v>
      </c>
      <c r="K83" s="22">
        <f t="shared" si="11"/>
        <v>0</v>
      </c>
    </row>
    <row r="84" spans="1:11" ht="14.25" customHeight="1">
      <c r="A84" s="15">
        <v>77</v>
      </c>
      <c r="B84" s="68" t="s">
        <v>20</v>
      </c>
      <c r="C84" s="12">
        <v>6</v>
      </c>
      <c r="D84" s="22">
        <f t="shared" si="6"/>
        <v>0.5</v>
      </c>
      <c r="E84" s="13">
        <v>2970.05</v>
      </c>
      <c r="F84" s="13">
        <f t="shared" si="7"/>
        <v>3088.8520000000003</v>
      </c>
      <c r="G84" s="29">
        <v>1</v>
      </c>
      <c r="H84" s="13">
        <f t="shared" si="8"/>
        <v>2970.05</v>
      </c>
      <c r="I84" s="10">
        <f t="shared" si="9"/>
        <v>3088.8520000000003</v>
      </c>
      <c r="J84" s="13">
        <f t="shared" si="10"/>
        <v>277.10566500000004</v>
      </c>
      <c r="K84" s="22">
        <f t="shared" si="11"/>
        <v>18.8</v>
      </c>
    </row>
    <row r="85" spans="1:11" ht="14.25" customHeight="1">
      <c r="A85" s="15">
        <v>78</v>
      </c>
      <c r="B85" s="68" t="s">
        <v>118</v>
      </c>
      <c r="C85" s="12">
        <v>5</v>
      </c>
      <c r="D85" s="22">
        <f t="shared" si="6"/>
        <v>0.4166666666666667</v>
      </c>
      <c r="E85" s="13">
        <v>2970.05</v>
      </c>
      <c r="F85" s="13">
        <f t="shared" si="7"/>
        <v>3088.8520000000003</v>
      </c>
      <c r="G85" s="29">
        <v>1</v>
      </c>
      <c r="H85" s="13">
        <f t="shared" si="8"/>
        <v>2970.05</v>
      </c>
      <c r="I85" s="10">
        <f t="shared" si="9"/>
        <v>3088.8520000000003</v>
      </c>
      <c r="J85" s="13">
        <f t="shared" si="10"/>
        <v>230.9213875</v>
      </c>
      <c r="K85" s="22">
        <f t="shared" si="11"/>
        <v>15.6</v>
      </c>
    </row>
    <row r="86" spans="1:11" ht="14.25" customHeight="1">
      <c r="A86" s="15">
        <v>79</v>
      </c>
      <c r="B86" s="68" t="s">
        <v>119</v>
      </c>
      <c r="C86" s="12">
        <v>0</v>
      </c>
      <c r="D86" s="22">
        <f t="shared" si="6"/>
        <v>0</v>
      </c>
      <c r="E86" s="13">
        <v>2970.05</v>
      </c>
      <c r="F86" s="13">
        <f t="shared" si="7"/>
        <v>3088.8520000000003</v>
      </c>
      <c r="G86" s="29">
        <v>1</v>
      </c>
      <c r="H86" s="13">
        <f t="shared" si="8"/>
        <v>2970.05</v>
      </c>
      <c r="I86" s="10">
        <f t="shared" si="9"/>
        <v>3088.8520000000003</v>
      </c>
      <c r="J86" s="13">
        <f t="shared" si="10"/>
        <v>0</v>
      </c>
      <c r="K86" s="22">
        <f t="shared" si="11"/>
        <v>0</v>
      </c>
    </row>
    <row r="87" spans="1:11" ht="14.25" customHeight="1">
      <c r="A87" s="15">
        <v>80</v>
      </c>
      <c r="B87" s="68" t="s">
        <v>86</v>
      </c>
      <c r="C87" s="12">
        <v>1</v>
      </c>
      <c r="D87" s="22">
        <f t="shared" si="6"/>
        <v>0.08333333333333333</v>
      </c>
      <c r="E87" s="13">
        <v>2970.05</v>
      </c>
      <c r="F87" s="13">
        <f t="shared" si="7"/>
        <v>3088.8520000000003</v>
      </c>
      <c r="G87" s="29">
        <v>1</v>
      </c>
      <c r="H87" s="13">
        <f t="shared" si="8"/>
        <v>2970.05</v>
      </c>
      <c r="I87" s="10">
        <f t="shared" si="9"/>
        <v>3088.8520000000003</v>
      </c>
      <c r="J87" s="13">
        <f t="shared" si="10"/>
        <v>46.18427750000001</v>
      </c>
      <c r="K87" s="22">
        <f t="shared" si="11"/>
        <v>3.1</v>
      </c>
    </row>
    <row r="88" spans="1:11" ht="14.25" customHeight="1">
      <c r="A88" s="15">
        <v>81</v>
      </c>
      <c r="B88" s="68" t="s">
        <v>74</v>
      </c>
      <c r="C88" s="12">
        <v>0</v>
      </c>
      <c r="D88" s="22">
        <f t="shared" si="6"/>
        <v>0</v>
      </c>
      <c r="E88" s="13">
        <v>2970.05</v>
      </c>
      <c r="F88" s="13">
        <f t="shared" si="7"/>
        <v>3088.8520000000003</v>
      </c>
      <c r="G88" s="29">
        <v>1.27</v>
      </c>
      <c r="H88" s="13">
        <f t="shared" si="8"/>
        <v>3771.9635000000003</v>
      </c>
      <c r="I88" s="10">
        <f t="shared" si="9"/>
        <v>3922.8420400000005</v>
      </c>
      <c r="J88" s="13">
        <f t="shared" si="10"/>
        <v>0</v>
      </c>
      <c r="K88" s="22">
        <f t="shared" si="11"/>
        <v>0</v>
      </c>
    </row>
    <row r="89" spans="1:11" ht="14.25" customHeight="1">
      <c r="A89" s="15">
        <v>82</v>
      </c>
      <c r="B89" s="68" t="s">
        <v>87</v>
      </c>
      <c r="C89" s="12">
        <v>0</v>
      </c>
      <c r="D89" s="22">
        <f t="shared" si="6"/>
        <v>0</v>
      </c>
      <c r="E89" s="13">
        <v>2970.05</v>
      </c>
      <c r="F89" s="13">
        <f t="shared" si="7"/>
        <v>3088.8520000000003</v>
      </c>
      <c r="G89" s="29">
        <v>1.5</v>
      </c>
      <c r="H89" s="13">
        <f t="shared" si="8"/>
        <v>4455.075000000001</v>
      </c>
      <c r="I89" s="10">
        <f t="shared" si="9"/>
        <v>4633.278</v>
      </c>
      <c r="J89" s="13">
        <f t="shared" si="10"/>
        <v>0</v>
      </c>
      <c r="K89" s="22">
        <f t="shared" si="11"/>
        <v>0</v>
      </c>
    </row>
    <row r="90" spans="1:11" ht="14.25" customHeight="1">
      <c r="A90" s="15">
        <v>83</v>
      </c>
      <c r="B90" s="68" t="s">
        <v>120</v>
      </c>
      <c r="C90" s="12">
        <v>0</v>
      </c>
      <c r="D90" s="22">
        <f t="shared" si="6"/>
        <v>0</v>
      </c>
      <c r="E90" s="13">
        <v>2970.05</v>
      </c>
      <c r="F90" s="13">
        <f t="shared" si="7"/>
        <v>3088.8520000000003</v>
      </c>
      <c r="G90" s="29">
        <v>1.5</v>
      </c>
      <c r="H90" s="13">
        <f t="shared" si="8"/>
        <v>4455.075000000001</v>
      </c>
      <c r="I90" s="10">
        <f t="shared" si="9"/>
        <v>4633.278</v>
      </c>
      <c r="J90" s="13">
        <f t="shared" si="10"/>
        <v>0</v>
      </c>
      <c r="K90" s="22">
        <f t="shared" si="11"/>
        <v>0</v>
      </c>
    </row>
    <row r="91" spans="1:11" ht="14.25" customHeight="1">
      <c r="A91" s="15">
        <v>84</v>
      </c>
      <c r="B91" s="68" t="s">
        <v>75</v>
      </c>
      <c r="C91" s="12">
        <v>0</v>
      </c>
      <c r="D91" s="22">
        <f t="shared" si="6"/>
        <v>0</v>
      </c>
      <c r="E91" s="13">
        <v>2970.05</v>
      </c>
      <c r="F91" s="13">
        <f t="shared" si="7"/>
        <v>3088.8520000000003</v>
      </c>
      <c r="G91" s="29">
        <v>2</v>
      </c>
      <c r="H91" s="13">
        <f t="shared" si="8"/>
        <v>5940.1</v>
      </c>
      <c r="I91" s="10">
        <f t="shared" si="9"/>
        <v>6177.704000000001</v>
      </c>
      <c r="J91" s="13">
        <f t="shared" si="10"/>
        <v>0</v>
      </c>
      <c r="K91" s="22">
        <f t="shared" si="11"/>
        <v>0</v>
      </c>
    </row>
    <row r="92" spans="1:11" ht="14.25" customHeight="1">
      <c r="A92" s="15">
        <v>85</v>
      </c>
      <c r="B92" s="68" t="s">
        <v>121</v>
      </c>
      <c r="C92" s="12">
        <v>1</v>
      </c>
      <c r="D92" s="22">
        <f t="shared" si="6"/>
        <v>0.08333333333333333</v>
      </c>
      <c r="E92" s="13">
        <v>2970.05</v>
      </c>
      <c r="F92" s="13">
        <f t="shared" si="7"/>
        <v>3088.8520000000003</v>
      </c>
      <c r="G92" s="29">
        <v>1.5</v>
      </c>
      <c r="H92" s="13">
        <f t="shared" si="8"/>
        <v>4455.075000000001</v>
      </c>
      <c r="I92" s="10">
        <f t="shared" si="9"/>
        <v>4633.278</v>
      </c>
      <c r="J92" s="13">
        <f t="shared" si="10"/>
        <v>69.27641625</v>
      </c>
      <c r="K92" s="22">
        <f t="shared" si="11"/>
        <v>4.7</v>
      </c>
    </row>
    <row r="93" spans="1:11" ht="14.25" customHeight="1">
      <c r="A93" s="32">
        <v>86</v>
      </c>
      <c r="B93" s="68" t="s">
        <v>122</v>
      </c>
      <c r="C93" s="12">
        <v>0</v>
      </c>
      <c r="D93" s="22">
        <f t="shared" si="6"/>
        <v>0</v>
      </c>
      <c r="E93" s="13">
        <v>2970.05</v>
      </c>
      <c r="F93" s="13">
        <f t="shared" si="7"/>
        <v>3088.8520000000003</v>
      </c>
      <c r="G93" s="29">
        <v>1.4</v>
      </c>
      <c r="H93" s="13">
        <f t="shared" si="8"/>
        <v>4158.07</v>
      </c>
      <c r="I93" s="10">
        <f t="shared" si="9"/>
        <v>4324.3928000000005</v>
      </c>
      <c r="J93" s="13">
        <f t="shared" si="10"/>
        <v>0</v>
      </c>
      <c r="K93" s="22">
        <f t="shared" si="11"/>
        <v>0</v>
      </c>
    </row>
    <row r="94" spans="1:11" ht="12.75">
      <c r="A94" s="18"/>
      <c r="B94" s="18"/>
      <c r="C94" s="27"/>
      <c r="D94" s="27"/>
      <c r="E94" s="18"/>
      <c r="F94" s="18"/>
      <c r="G94" s="18"/>
      <c r="H94" s="18"/>
      <c r="I94" s="18"/>
      <c r="J94" s="18"/>
      <c r="K94" s="18"/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31" footer="0.31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pane ySplit="4" topLeftCell="A6" activePane="bottomLeft" state="frozen"/>
      <selection pane="topLeft" activeCell="G105" sqref="G105:G106"/>
      <selection pane="bottomLeft" activeCell="G8" sqref="G8:G93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125" style="25" customWidth="1"/>
    <col min="4" max="4" width="11.625" style="25" customWidth="1"/>
    <col min="5" max="5" width="11.875" style="0" customWidth="1"/>
    <col min="6" max="6" width="12.00390625" style="0" customWidth="1"/>
    <col min="7" max="7" width="11.625" style="0" customWidth="1"/>
    <col min="8" max="9" width="12.625" style="0" customWidth="1"/>
    <col min="10" max="10" width="11.00390625" style="0" customWidth="1"/>
    <col min="11" max="11" width="24.75390625" style="0" customWidth="1"/>
  </cols>
  <sheetData>
    <row r="1" spans="1:11" ht="18" customHeight="1">
      <c r="A1" s="1"/>
      <c r="B1" s="1"/>
      <c r="C1" s="23"/>
      <c r="D1" s="23"/>
      <c r="E1" s="1"/>
      <c r="F1" s="1"/>
      <c r="G1" s="1"/>
      <c r="H1" s="1"/>
      <c r="I1" s="1"/>
      <c r="J1" s="1"/>
      <c r="K1" s="2" t="s">
        <v>84</v>
      </c>
    </row>
    <row r="2" spans="1:11" ht="80.25" customHeight="1">
      <c r="A2" s="73" t="s">
        <v>152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6.25" customHeight="1">
      <c r="A3" s="74" t="s">
        <v>77</v>
      </c>
      <c r="B3" s="74" t="s">
        <v>2</v>
      </c>
      <c r="C3" s="82" t="s">
        <v>109</v>
      </c>
      <c r="D3" s="82" t="s">
        <v>110</v>
      </c>
      <c r="E3" s="77" t="s">
        <v>78</v>
      </c>
      <c r="F3" s="78"/>
      <c r="G3" s="78"/>
      <c r="H3" s="78"/>
      <c r="I3" s="79"/>
      <c r="J3" s="74" t="s">
        <v>126</v>
      </c>
      <c r="K3" s="74" t="s">
        <v>111</v>
      </c>
    </row>
    <row r="4" spans="1:11" ht="134.25" customHeight="1">
      <c r="A4" s="76"/>
      <c r="B4" s="76"/>
      <c r="C4" s="83"/>
      <c r="D4" s="83"/>
      <c r="E4" s="3" t="s">
        <v>153</v>
      </c>
      <c r="F4" s="3" t="s">
        <v>154</v>
      </c>
      <c r="G4" s="3" t="s">
        <v>93</v>
      </c>
      <c r="H4" s="3" t="s">
        <v>155</v>
      </c>
      <c r="I4" s="3" t="s">
        <v>151</v>
      </c>
      <c r="J4" s="76"/>
      <c r="K4" s="84"/>
    </row>
    <row r="5" spans="1:11" ht="12.75">
      <c r="A5" s="4">
        <v>1</v>
      </c>
      <c r="B5" s="5">
        <v>2</v>
      </c>
      <c r="C5" s="24">
        <v>3</v>
      </c>
      <c r="D5" s="24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15"/>
      <c r="B6" s="16" t="s">
        <v>3</v>
      </c>
      <c r="C6" s="14">
        <f>SUM(C8:C93)</f>
        <v>55</v>
      </c>
      <c r="D6" s="14"/>
      <c r="E6" s="14"/>
      <c r="F6" s="14"/>
      <c r="G6" s="14"/>
      <c r="H6" s="14"/>
      <c r="I6" s="14"/>
      <c r="J6" s="26">
        <f>SUM(J8:J93)</f>
        <v>599.9443346820002</v>
      </c>
      <c r="K6" s="28">
        <f>SUM(K8:K93)</f>
        <v>40.800000000000004</v>
      </c>
    </row>
    <row r="7" spans="1:11" ht="12.75" customHeight="1">
      <c r="A7" s="15"/>
      <c r="B7" s="16"/>
      <c r="C7" s="11"/>
      <c r="D7" s="11"/>
      <c r="E7" s="10"/>
      <c r="F7" s="10"/>
      <c r="G7" s="10"/>
      <c r="H7" s="10"/>
      <c r="I7" s="10"/>
      <c r="J7" s="10"/>
      <c r="K7" s="20"/>
    </row>
    <row r="8" spans="1:11" ht="14.25" customHeight="1">
      <c r="A8" s="15">
        <v>1</v>
      </c>
      <c r="B8" s="68" t="s">
        <v>112</v>
      </c>
      <c r="C8" s="12">
        <v>0</v>
      </c>
      <c r="D8" s="22">
        <f>C8/12</f>
        <v>0</v>
      </c>
      <c r="E8" s="13">
        <v>636.44</v>
      </c>
      <c r="F8" s="13">
        <f>E8*1.04</f>
        <v>661.8976000000001</v>
      </c>
      <c r="G8" s="29">
        <v>1</v>
      </c>
      <c r="H8" s="13">
        <f>E8*G8</f>
        <v>636.44</v>
      </c>
      <c r="I8" s="13">
        <f>F8*G8</f>
        <v>661.8976000000001</v>
      </c>
      <c r="J8" s="13">
        <f>(D8*H8+D8*I8*11)*1.5/100</f>
        <v>0</v>
      </c>
      <c r="K8" s="22">
        <f>ROUND(((D8*H8+D8*I8*11+J8)/1000),1)</f>
        <v>0</v>
      </c>
    </row>
    <row r="9" spans="1:11" ht="14.25" customHeight="1">
      <c r="A9" s="15">
        <v>2</v>
      </c>
      <c r="B9" s="68" t="s">
        <v>55</v>
      </c>
      <c r="C9" s="12">
        <v>0</v>
      </c>
      <c r="D9" s="22">
        <f aca="true" t="shared" si="0" ref="D9:D67">C9/12</f>
        <v>0</v>
      </c>
      <c r="E9" s="13">
        <v>636.44</v>
      </c>
      <c r="F9" s="13">
        <f aca="true" t="shared" si="1" ref="F9:F67">E9*1.04</f>
        <v>661.8976000000001</v>
      </c>
      <c r="G9" s="29">
        <v>1.4</v>
      </c>
      <c r="H9" s="13">
        <f aca="true" t="shared" si="2" ref="H9:H67">E9*G9</f>
        <v>891.0160000000001</v>
      </c>
      <c r="I9" s="13">
        <f aca="true" t="shared" si="3" ref="I9:I67">F9*G9</f>
        <v>926.6566400000002</v>
      </c>
      <c r="J9" s="13">
        <f>((D9*H9)+(D9*I9*11))*1.5/100</f>
        <v>0</v>
      </c>
      <c r="K9" s="22">
        <f aca="true" t="shared" si="4" ref="K9:K67">ROUND(((D9*H9+D9*I9*11+J9)/1000),1)</f>
        <v>0</v>
      </c>
    </row>
    <row r="10" spans="1:11" ht="14.25" customHeight="1">
      <c r="A10" s="15">
        <v>3</v>
      </c>
      <c r="B10" s="68" t="s">
        <v>39</v>
      </c>
      <c r="C10" s="12">
        <v>1</v>
      </c>
      <c r="D10" s="22">
        <f t="shared" si="0"/>
        <v>0.08333333333333333</v>
      </c>
      <c r="E10" s="13">
        <v>636.44</v>
      </c>
      <c r="F10" s="13">
        <f t="shared" si="1"/>
        <v>661.8976000000001</v>
      </c>
      <c r="G10" s="29">
        <v>1.15</v>
      </c>
      <c r="H10" s="13">
        <f t="shared" si="2"/>
        <v>731.9060000000001</v>
      </c>
      <c r="I10" s="13">
        <f t="shared" si="3"/>
        <v>761.1822400000001</v>
      </c>
      <c r="J10" s="13">
        <f aca="true" t="shared" si="5" ref="J10:J68">((D10*H10)+(D10*I10*11))*1.5/100</f>
        <v>11.3811383</v>
      </c>
      <c r="K10" s="22">
        <f t="shared" si="4"/>
        <v>0.8</v>
      </c>
    </row>
    <row r="11" spans="1:11" ht="14.25" customHeight="1">
      <c r="A11" s="15">
        <v>4</v>
      </c>
      <c r="B11" s="68" t="s">
        <v>56</v>
      </c>
      <c r="C11" s="12">
        <v>1</v>
      </c>
      <c r="D11" s="22">
        <f t="shared" si="0"/>
        <v>0.08333333333333333</v>
      </c>
      <c r="E11" s="13">
        <v>636.44</v>
      </c>
      <c r="F11" s="13">
        <f t="shared" si="1"/>
        <v>661.8976000000001</v>
      </c>
      <c r="G11" s="29">
        <v>1.21</v>
      </c>
      <c r="H11" s="13">
        <f t="shared" si="2"/>
        <v>770.0924</v>
      </c>
      <c r="I11" s="13">
        <f t="shared" si="3"/>
        <v>800.8960960000002</v>
      </c>
      <c r="J11" s="13">
        <f t="shared" si="5"/>
        <v>11.97493682</v>
      </c>
      <c r="K11" s="22">
        <f t="shared" si="4"/>
        <v>0.8</v>
      </c>
    </row>
    <row r="12" spans="1:11" ht="14.25" customHeight="1">
      <c r="A12" s="15">
        <v>5</v>
      </c>
      <c r="B12" s="68" t="s">
        <v>30</v>
      </c>
      <c r="C12" s="12">
        <v>0</v>
      </c>
      <c r="D12" s="22">
        <f t="shared" si="0"/>
        <v>0</v>
      </c>
      <c r="E12" s="13">
        <v>636.44</v>
      </c>
      <c r="F12" s="13">
        <f t="shared" si="1"/>
        <v>661.8976000000001</v>
      </c>
      <c r="G12" s="29">
        <v>1</v>
      </c>
      <c r="H12" s="13">
        <f t="shared" si="2"/>
        <v>636.44</v>
      </c>
      <c r="I12" s="13">
        <f t="shared" si="3"/>
        <v>661.8976000000001</v>
      </c>
      <c r="J12" s="13">
        <f t="shared" si="5"/>
        <v>0</v>
      </c>
      <c r="K12" s="22">
        <f t="shared" si="4"/>
        <v>0</v>
      </c>
    </row>
    <row r="13" spans="1:11" ht="14.25" customHeight="1">
      <c r="A13" s="15">
        <v>6</v>
      </c>
      <c r="B13" s="68" t="s">
        <v>31</v>
      </c>
      <c r="C13" s="12">
        <v>0</v>
      </c>
      <c r="D13" s="22">
        <f t="shared" si="0"/>
        <v>0</v>
      </c>
      <c r="E13" s="13">
        <v>636.44</v>
      </c>
      <c r="F13" s="13">
        <f t="shared" si="1"/>
        <v>661.8976000000001</v>
      </c>
      <c r="G13" s="29">
        <v>1</v>
      </c>
      <c r="H13" s="13">
        <f t="shared" si="2"/>
        <v>636.44</v>
      </c>
      <c r="I13" s="13">
        <f t="shared" si="3"/>
        <v>661.8976000000001</v>
      </c>
      <c r="J13" s="13">
        <f t="shared" si="5"/>
        <v>0</v>
      </c>
      <c r="K13" s="22">
        <f t="shared" si="4"/>
        <v>0</v>
      </c>
    </row>
    <row r="14" spans="1:11" ht="14.25" customHeight="1">
      <c r="A14" s="15">
        <v>7</v>
      </c>
      <c r="B14" s="68" t="s">
        <v>113</v>
      </c>
      <c r="C14" s="12">
        <v>0</v>
      </c>
      <c r="D14" s="22">
        <f t="shared" si="0"/>
        <v>0</v>
      </c>
      <c r="E14" s="13">
        <v>636.44</v>
      </c>
      <c r="F14" s="13">
        <f t="shared" si="1"/>
        <v>661.8976000000001</v>
      </c>
      <c r="G14" s="29">
        <v>1</v>
      </c>
      <c r="H14" s="13">
        <f t="shared" si="2"/>
        <v>636.44</v>
      </c>
      <c r="I14" s="13">
        <f t="shared" si="3"/>
        <v>661.8976000000001</v>
      </c>
      <c r="J14" s="13">
        <f t="shared" si="5"/>
        <v>0</v>
      </c>
      <c r="K14" s="22">
        <f t="shared" si="4"/>
        <v>0</v>
      </c>
    </row>
    <row r="15" spans="1:11" ht="14.25" customHeight="1">
      <c r="A15" s="15">
        <v>8</v>
      </c>
      <c r="B15" s="68" t="s">
        <v>34</v>
      </c>
      <c r="C15" s="12">
        <v>0</v>
      </c>
      <c r="D15" s="22">
        <f t="shared" si="0"/>
        <v>0</v>
      </c>
      <c r="E15" s="13">
        <v>636.44</v>
      </c>
      <c r="F15" s="13">
        <f t="shared" si="1"/>
        <v>661.8976000000001</v>
      </c>
      <c r="G15" s="29">
        <v>1.2</v>
      </c>
      <c r="H15" s="13">
        <f t="shared" si="2"/>
        <v>763.7280000000001</v>
      </c>
      <c r="I15" s="13">
        <f t="shared" si="3"/>
        <v>794.2771200000001</v>
      </c>
      <c r="J15" s="13">
        <f t="shared" si="5"/>
        <v>0</v>
      </c>
      <c r="K15" s="22">
        <f t="shared" si="4"/>
        <v>0</v>
      </c>
    </row>
    <row r="16" spans="1:11" ht="14.25" customHeight="1">
      <c r="A16" s="15">
        <v>9</v>
      </c>
      <c r="B16" s="68" t="s">
        <v>114</v>
      </c>
      <c r="C16" s="12">
        <v>0</v>
      </c>
      <c r="D16" s="22">
        <f t="shared" si="0"/>
        <v>0</v>
      </c>
      <c r="E16" s="13">
        <v>636.44</v>
      </c>
      <c r="F16" s="13">
        <f t="shared" si="1"/>
        <v>661.8976000000001</v>
      </c>
      <c r="G16" s="29">
        <v>1</v>
      </c>
      <c r="H16" s="13">
        <f t="shared" si="2"/>
        <v>636.44</v>
      </c>
      <c r="I16" s="13">
        <f t="shared" si="3"/>
        <v>661.8976000000001</v>
      </c>
      <c r="J16" s="13">
        <f t="shared" si="5"/>
        <v>0</v>
      </c>
      <c r="K16" s="22">
        <f t="shared" si="4"/>
        <v>0</v>
      </c>
    </row>
    <row r="17" spans="1:11" ht="14.25" customHeight="1">
      <c r="A17" s="15">
        <v>10</v>
      </c>
      <c r="B17" s="68" t="s">
        <v>21</v>
      </c>
      <c r="C17" s="12">
        <v>2</v>
      </c>
      <c r="D17" s="22">
        <f t="shared" si="0"/>
        <v>0.16666666666666666</v>
      </c>
      <c r="E17" s="13">
        <v>636.44</v>
      </c>
      <c r="F17" s="13">
        <f t="shared" si="1"/>
        <v>661.8976000000001</v>
      </c>
      <c r="G17" s="29">
        <v>1.208</v>
      </c>
      <c r="H17" s="13">
        <f t="shared" si="2"/>
        <v>768.81952</v>
      </c>
      <c r="I17" s="13">
        <f t="shared" si="3"/>
        <v>799.5723008000001</v>
      </c>
      <c r="J17" s="13">
        <f t="shared" si="5"/>
        <v>23.910287072000003</v>
      </c>
      <c r="K17" s="22">
        <f t="shared" si="4"/>
        <v>1.6</v>
      </c>
    </row>
    <row r="18" spans="1:11" ht="14.25" customHeight="1">
      <c r="A18" s="15">
        <v>11</v>
      </c>
      <c r="B18" s="68" t="s">
        <v>22</v>
      </c>
      <c r="C18" s="12">
        <v>0</v>
      </c>
      <c r="D18" s="22">
        <f t="shared" si="0"/>
        <v>0</v>
      </c>
      <c r="E18" s="13">
        <v>636.44</v>
      </c>
      <c r="F18" s="13">
        <f t="shared" si="1"/>
        <v>661.8976000000001</v>
      </c>
      <c r="G18" s="29">
        <v>1.3</v>
      </c>
      <c r="H18" s="13">
        <f t="shared" si="2"/>
        <v>827.3720000000001</v>
      </c>
      <c r="I18" s="13">
        <f t="shared" si="3"/>
        <v>860.4668800000002</v>
      </c>
      <c r="J18" s="13">
        <f t="shared" si="5"/>
        <v>0</v>
      </c>
      <c r="K18" s="22">
        <f t="shared" si="4"/>
        <v>0</v>
      </c>
    </row>
    <row r="19" spans="1:11" ht="14.25" customHeight="1">
      <c r="A19" s="15">
        <v>12</v>
      </c>
      <c r="B19" s="68" t="s">
        <v>85</v>
      </c>
      <c r="C19" s="12">
        <v>1</v>
      </c>
      <c r="D19" s="22">
        <f t="shared" si="0"/>
        <v>0.08333333333333333</v>
      </c>
      <c r="E19" s="13">
        <v>636.44</v>
      </c>
      <c r="F19" s="13">
        <f t="shared" si="1"/>
        <v>661.8976000000001</v>
      </c>
      <c r="G19" s="29">
        <v>1</v>
      </c>
      <c r="H19" s="13">
        <f t="shared" si="2"/>
        <v>636.44</v>
      </c>
      <c r="I19" s="13">
        <f t="shared" si="3"/>
        <v>661.8976000000001</v>
      </c>
      <c r="J19" s="13">
        <f t="shared" si="5"/>
        <v>9.896642000000002</v>
      </c>
      <c r="K19" s="22">
        <f t="shared" si="4"/>
        <v>0.7</v>
      </c>
    </row>
    <row r="20" spans="1:11" ht="14.25" customHeight="1">
      <c r="A20" s="15">
        <v>13</v>
      </c>
      <c r="B20" s="68" t="s">
        <v>40</v>
      </c>
      <c r="C20" s="12">
        <v>2</v>
      </c>
      <c r="D20" s="22">
        <f t="shared" si="0"/>
        <v>0.16666666666666666</v>
      </c>
      <c r="E20" s="13">
        <v>636.44</v>
      </c>
      <c r="F20" s="13">
        <f t="shared" si="1"/>
        <v>661.8976000000001</v>
      </c>
      <c r="G20" s="29">
        <v>1</v>
      </c>
      <c r="H20" s="13">
        <f t="shared" si="2"/>
        <v>636.44</v>
      </c>
      <c r="I20" s="13">
        <f t="shared" si="3"/>
        <v>661.8976000000001</v>
      </c>
      <c r="J20" s="13">
        <f t="shared" si="5"/>
        <v>19.793284000000003</v>
      </c>
      <c r="K20" s="22">
        <f t="shared" si="4"/>
        <v>1.3</v>
      </c>
    </row>
    <row r="21" spans="1:11" ht="14.25" customHeight="1">
      <c r="A21" s="15">
        <v>14</v>
      </c>
      <c r="B21" s="68" t="s">
        <v>41</v>
      </c>
      <c r="C21" s="12">
        <v>0</v>
      </c>
      <c r="D21" s="22">
        <f t="shared" si="0"/>
        <v>0</v>
      </c>
      <c r="E21" s="13">
        <v>636.44</v>
      </c>
      <c r="F21" s="13">
        <f t="shared" si="1"/>
        <v>661.8976000000001</v>
      </c>
      <c r="G21" s="29">
        <v>1</v>
      </c>
      <c r="H21" s="13">
        <f t="shared" si="2"/>
        <v>636.44</v>
      </c>
      <c r="I21" s="13">
        <f t="shared" si="3"/>
        <v>661.8976000000001</v>
      </c>
      <c r="J21" s="13">
        <f t="shared" si="5"/>
        <v>0</v>
      </c>
      <c r="K21" s="22">
        <f t="shared" si="4"/>
        <v>0</v>
      </c>
    </row>
    <row r="22" spans="1:11" ht="14.25" customHeight="1">
      <c r="A22" s="15">
        <v>15</v>
      </c>
      <c r="B22" s="68" t="s">
        <v>67</v>
      </c>
      <c r="C22" s="12">
        <v>0</v>
      </c>
      <c r="D22" s="22">
        <f t="shared" si="0"/>
        <v>0</v>
      </c>
      <c r="E22" s="13">
        <v>636.44</v>
      </c>
      <c r="F22" s="13">
        <f t="shared" si="1"/>
        <v>661.8976000000001</v>
      </c>
      <c r="G22" s="29">
        <v>1.47</v>
      </c>
      <c r="H22" s="13">
        <f t="shared" si="2"/>
        <v>935.5668000000001</v>
      </c>
      <c r="I22" s="13">
        <f t="shared" si="3"/>
        <v>972.9894720000002</v>
      </c>
      <c r="J22" s="13">
        <f t="shared" si="5"/>
        <v>0</v>
      </c>
      <c r="K22" s="22">
        <f t="shared" si="4"/>
        <v>0</v>
      </c>
    </row>
    <row r="23" spans="1:11" ht="14.25" customHeight="1">
      <c r="A23" s="15">
        <v>16</v>
      </c>
      <c r="B23" s="68" t="s">
        <v>115</v>
      </c>
      <c r="C23" s="12">
        <v>0</v>
      </c>
      <c r="D23" s="22">
        <f t="shared" si="0"/>
        <v>0</v>
      </c>
      <c r="E23" s="13">
        <v>636.44</v>
      </c>
      <c r="F23" s="13">
        <f t="shared" si="1"/>
        <v>661.8976000000001</v>
      </c>
      <c r="G23" s="29">
        <v>1</v>
      </c>
      <c r="H23" s="13">
        <f t="shared" si="2"/>
        <v>636.44</v>
      </c>
      <c r="I23" s="13">
        <f t="shared" si="3"/>
        <v>661.8976000000001</v>
      </c>
      <c r="J23" s="13">
        <f t="shared" si="5"/>
        <v>0</v>
      </c>
      <c r="K23" s="22">
        <f t="shared" si="4"/>
        <v>0</v>
      </c>
    </row>
    <row r="24" spans="1:11" ht="14.25" customHeight="1">
      <c r="A24" s="15">
        <v>17</v>
      </c>
      <c r="B24" s="68" t="s">
        <v>116</v>
      </c>
      <c r="C24" s="12">
        <v>1</v>
      </c>
      <c r="D24" s="22">
        <f t="shared" si="0"/>
        <v>0.08333333333333333</v>
      </c>
      <c r="E24" s="13">
        <v>636.44</v>
      </c>
      <c r="F24" s="13">
        <f t="shared" si="1"/>
        <v>661.8976000000001</v>
      </c>
      <c r="G24" s="29">
        <v>1</v>
      </c>
      <c r="H24" s="13">
        <f t="shared" si="2"/>
        <v>636.44</v>
      </c>
      <c r="I24" s="13">
        <f t="shared" si="3"/>
        <v>661.8976000000001</v>
      </c>
      <c r="J24" s="13">
        <f t="shared" si="5"/>
        <v>9.896642000000002</v>
      </c>
      <c r="K24" s="22">
        <f t="shared" si="4"/>
        <v>0.7</v>
      </c>
    </row>
    <row r="25" spans="1:11" ht="14.25" customHeight="1">
      <c r="A25" s="15">
        <v>18</v>
      </c>
      <c r="B25" s="68" t="s">
        <v>57</v>
      </c>
      <c r="C25" s="12">
        <v>0</v>
      </c>
      <c r="D25" s="22">
        <f t="shared" si="0"/>
        <v>0</v>
      </c>
      <c r="E25" s="13">
        <v>636.44</v>
      </c>
      <c r="F25" s="13">
        <f t="shared" si="1"/>
        <v>661.8976000000001</v>
      </c>
      <c r="G25" s="29">
        <v>1.4</v>
      </c>
      <c r="H25" s="13">
        <f t="shared" si="2"/>
        <v>891.0160000000001</v>
      </c>
      <c r="I25" s="13">
        <f t="shared" si="3"/>
        <v>926.6566400000002</v>
      </c>
      <c r="J25" s="13">
        <f t="shared" si="5"/>
        <v>0</v>
      </c>
      <c r="K25" s="22">
        <f t="shared" si="4"/>
        <v>0</v>
      </c>
    </row>
    <row r="26" spans="1:11" ht="14.25" customHeight="1">
      <c r="A26" s="15">
        <v>19</v>
      </c>
      <c r="B26" s="68" t="s">
        <v>42</v>
      </c>
      <c r="C26" s="12">
        <v>1</v>
      </c>
      <c r="D26" s="22">
        <f t="shared" si="0"/>
        <v>0.08333333333333333</v>
      </c>
      <c r="E26" s="13">
        <v>636.44</v>
      </c>
      <c r="F26" s="13">
        <f t="shared" si="1"/>
        <v>661.8976000000001</v>
      </c>
      <c r="G26" s="29">
        <v>1.15</v>
      </c>
      <c r="H26" s="13">
        <f t="shared" si="2"/>
        <v>731.9060000000001</v>
      </c>
      <c r="I26" s="13">
        <f t="shared" si="3"/>
        <v>761.1822400000001</v>
      </c>
      <c r="J26" s="13">
        <f t="shared" si="5"/>
        <v>11.3811383</v>
      </c>
      <c r="K26" s="22">
        <f t="shared" si="4"/>
        <v>0.8</v>
      </c>
    </row>
    <row r="27" spans="1:11" ht="14.25" customHeight="1">
      <c r="A27" s="15">
        <v>20</v>
      </c>
      <c r="B27" s="68" t="s">
        <v>58</v>
      </c>
      <c r="C27" s="12">
        <v>0</v>
      </c>
      <c r="D27" s="22">
        <f t="shared" si="0"/>
        <v>0</v>
      </c>
      <c r="E27" s="13">
        <v>636.44</v>
      </c>
      <c r="F27" s="13">
        <f t="shared" si="1"/>
        <v>661.8976000000001</v>
      </c>
      <c r="G27" s="29">
        <v>1.3</v>
      </c>
      <c r="H27" s="13">
        <f t="shared" si="2"/>
        <v>827.3720000000001</v>
      </c>
      <c r="I27" s="13">
        <f t="shared" si="3"/>
        <v>860.4668800000002</v>
      </c>
      <c r="J27" s="13">
        <f t="shared" si="5"/>
        <v>0</v>
      </c>
      <c r="K27" s="22">
        <f t="shared" si="4"/>
        <v>0</v>
      </c>
    </row>
    <row r="28" spans="1:11" ht="14.25" customHeight="1">
      <c r="A28" s="15">
        <v>21</v>
      </c>
      <c r="B28" s="68" t="s">
        <v>32</v>
      </c>
      <c r="C28" s="12">
        <v>0</v>
      </c>
      <c r="D28" s="22">
        <f t="shared" si="0"/>
        <v>0</v>
      </c>
      <c r="E28" s="13">
        <v>636.44</v>
      </c>
      <c r="F28" s="13">
        <f t="shared" si="1"/>
        <v>661.8976000000001</v>
      </c>
      <c r="G28" s="29">
        <v>1</v>
      </c>
      <c r="H28" s="13">
        <f t="shared" si="2"/>
        <v>636.44</v>
      </c>
      <c r="I28" s="13">
        <f t="shared" si="3"/>
        <v>661.8976000000001</v>
      </c>
      <c r="J28" s="13">
        <f t="shared" si="5"/>
        <v>0</v>
      </c>
      <c r="K28" s="22">
        <f t="shared" si="4"/>
        <v>0</v>
      </c>
    </row>
    <row r="29" spans="1:11" ht="14.25" customHeight="1">
      <c r="A29" s="15">
        <v>22</v>
      </c>
      <c r="B29" s="68" t="s">
        <v>117</v>
      </c>
      <c r="C29" s="12">
        <v>0</v>
      </c>
      <c r="D29" s="22">
        <f t="shared" si="0"/>
        <v>0</v>
      </c>
      <c r="E29" s="13">
        <v>636.44</v>
      </c>
      <c r="F29" s="13">
        <f t="shared" si="1"/>
        <v>661.8976000000001</v>
      </c>
      <c r="G29" s="29">
        <v>1</v>
      </c>
      <c r="H29" s="13">
        <f t="shared" si="2"/>
        <v>636.44</v>
      </c>
      <c r="I29" s="13">
        <f t="shared" si="3"/>
        <v>661.8976000000001</v>
      </c>
      <c r="J29" s="13">
        <f t="shared" si="5"/>
        <v>0</v>
      </c>
      <c r="K29" s="22">
        <f t="shared" si="4"/>
        <v>0</v>
      </c>
    </row>
    <row r="30" spans="1:11" ht="14.25" customHeight="1">
      <c r="A30" s="15">
        <v>23</v>
      </c>
      <c r="B30" s="68" t="s">
        <v>59</v>
      </c>
      <c r="C30" s="12">
        <v>3</v>
      </c>
      <c r="D30" s="22">
        <f t="shared" si="0"/>
        <v>0.25</v>
      </c>
      <c r="E30" s="13">
        <v>636.44</v>
      </c>
      <c r="F30" s="13">
        <f t="shared" si="1"/>
        <v>661.8976000000001</v>
      </c>
      <c r="G30" s="29">
        <v>1.175</v>
      </c>
      <c r="H30" s="13">
        <f t="shared" si="2"/>
        <v>747.8170000000001</v>
      </c>
      <c r="I30" s="13">
        <f t="shared" si="3"/>
        <v>777.7296800000001</v>
      </c>
      <c r="J30" s="13">
        <f t="shared" si="5"/>
        <v>34.88566305000001</v>
      </c>
      <c r="K30" s="22">
        <f t="shared" si="4"/>
        <v>2.4</v>
      </c>
    </row>
    <row r="31" spans="1:11" ht="14.25" customHeight="1">
      <c r="A31" s="15">
        <v>24</v>
      </c>
      <c r="B31" s="68" t="s">
        <v>66</v>
      </c>
      <c r="C31" s="12">
        <v>2</v>
      </c>
      <c r="D31" s="22">
        <f t="shared" si="0"/>
        <v>0.16666666666666666</v>
      </c>
      <c r="E31" s="13">
        <v>636.44</v>
      </c>
      <c r="F31" s="13">
        <f t="shared" si="1"/>
        <v>661.8976000000001</v>
      </c>
      <c r="G31" s="29">
        <v>1.24</v>
      </c>
      <c r="H31" s="13">
        <f t="shared" si="2"/>
        <v>789.1856</v>
      </c>
      <c r="I31" s="13">
        <f t="shared" si="3"/>
        <v>820.7530240000001</v>
      </c>
      <c r="J31" s="13">
        <f t="shared" si="5"/>
        <v>24.543672159999996</v>
      </c>
      <c r="K31" s="22">
        <f t="shared" si="4"/>
        <v>1.7</v>
      </c>
    </row>
    <row r="32" spans="1:11" ht="14.25" customHeight="1">
      <c r="A32" s="15">
        <v>25</v>
      </c>
      <c r="B32" s="68" t="s">
        <v>71</v>
      </c>
      <c r="C32" s="12">
        <v>0</v>
      </c>
      <c r="D32" s="22">
        <f t="shared" si="0"/>
        <v>0</v>
      </c>
      <c r="E32" s="13">
        <v>636.44</v>
      </c>
      <c r="F32" s="13">
        <f t="shared" si="1"/>
        <v>661.8976000000001</v>
      </c>
      <c r="G32" s="29">
        <v>1.6</v>
      </c>
      <c r="H32" s="13">
        <f t="shared" si="2"/>
        <v>1018.3040000000001</v>
      </c>
      <c r="I32" s="13">
        <f t="shared" si="3"/>
        <v>1059.0361600000003</v>
      </c>
      <c r="J32" s="13">
        <f t="shared" si="5"/>
        <v>0</v>
      </c>
      <c r="K32" s="22">
        <f t="shared" si="4"/>
        <v>0</v>
      </c>
    </row>
    <row r="33" spans="1:11" ht="14.25" customHeight="1">
      <c r="A33" s="15">
        <v>26</v>
      </c>
      <c r="B33" s="68" t="s">
        <v>35</v>
      </c>
      <c r="C33" s="12">
        <v>0</v>
      </c>
      <c r="D33" s="22">
        <f t="shared" si="0"/>
        <v>0</v>
      </c>
      <c r="E33" s="13">
        <v>636.44</v>
      </c>
      <c r="F33" s="13">
        <f t="shared" si="1"/>
        <v>661.8976000000001</v>
      </c>
      <c r="G33" s="29">
        <v>1</v>
      </c>
      <c r="H33" s="13">
        <f t="shared" si="2"/>
        <v>636.44</v>
      </c>
      <c r="I33" s="13">
        <f t="shared" si="3"/>
        <v>661.8976000000001</v>
      </c>
      <c r="J33" s="13">
        <f t="shared" si="5"/>
        <v>0</v>
      </c>
      <c r="K33" s="22">
        <f t="shared" si="4"/>
        <v>0</v>
      </c>
    </row>
    <row r="34" spans="1:11" ht="14.25" customHeight="1">
      <c r="A34" s="15">
        <v>27</v>
      </c>
      <c r="B34" s="68" t="s">
        <v>60</v>
      </c>
      <c r="C34" s="12">
        <v>0</v>
      </c>
      <c r="D34" s="22">
        <f t="shared" si="0"/>
        <v>0</v>
      </c>
      <c r="E34" s="13">
        <v>636.44</v>
      </c>
      <c r="F34" s="13">
        <f t="shared" si="1"/>
        <v>661.8976000000001</v>
      </c>
      <c r="G34" s="29">
        <v>1.25</v>
      </c>
      <c r="H34" s="13">
        <f t="shared" si="2"/>
        <v>795.5500000000001</v>
      </c>
      <c r="I34" s="13">
        <f t="shared" si="3"/>
        <v>827.3720000000002</v>
      </c>
      <c r="J34" s="13">
        <f t="shared" si="5"/>
        <v>0</v>
      </c>
      <c r="K34" s="22">
        <f t="shared" si="4"/>
        <v>0</v>
      </c>
    </row>
    <row r="35" spans="1:11" ht="14.25" customHeight="1">
      <c r="A35" s="15">
        <v>28</v>
      </c>
      <c r="B35" s="68" t="s">
        <v>47</v>
      </c>
      <c r="C35" s="12">
        <v>2</v>
      </c>
      <c r="D35" s="22">
        <f t="shared" si="0"/>
        <v>0.16666666666666666</v>
      </c>
      <c r="E35" s="13">
        <v>636.44</v>
      </c>
      <c r="F35" s="13">
        <f t="shared" si="1"/>
        <v>661.8976000000001</v>
      </c>
      <c r="G35" s="29">
        <v>1.15</v>
      </c>
      <c r="H35" s="13">
        <f t="shared" si="2"/>
        <v>731.9060000000001</v>
      </c>
      <c r="I35" s="13">
        <f t="shared" si="3"/>
        <v>761.1822400000001</v>
      </c>
      <c r="J35" s="13">
        <f t="shared" si="5"/>
        <v>22.7622766</v>
      </c>
      <c r="K35" s="22">
        <f t="shared" si="4"/>
        <v>1.5</v>
      </c>
    </row>
    <row r="36" spans="1:11" ht="14.25" customHeight="1">
      <c r="A36" s="15">
        <v>29</v>
      </c>
      <c r="B36" s="68" t="s">
        <v>68</v>
      </c>
      <c r="C36" s="12">
        <v>0</v>
      </c>
      <c r="D36" s="22">
        <f t="shared" si="0"/>
        <v>0</v>
      </c>
      <c r="E36" s="13">
        <v>636.44</v>
      </c>
      <c r="F36" s="13">
        <f t="shared" si="1"/>
        <v>661.8976000000001</v>
      </c>
      <c r="G36" s="29">
        <v>1.2</v>
      </c>
      <c r="H36" s="13">
        <f t="shared" si="2"/>
        <v>763.7280000000001</v>
      </c>
      <c r="I36" s="13">
        <f t="shared" si="3"/>
        <v>794.2771200000001</v>
      </c>
      <c r="J36" s="13">
        <f t="shared" si="5"/>
        <v>0</v>
      </c>
      <c r="K36" s="22">
        <f t="shared" si="4"/>
        <v>0</v>
      </c>
    </row>
    <row r="37" spans="1:11" ht="14.25" customHeight="1">
      <c r="A37" s="15">
        <v>30</v>
      </c>
      <c r="B37" s="68" t="s">
        <v>33</v>
      </c>
      <c r="C37" s="12">
        <v>0</v>
      </c>
      <c r="D37" s="22">
        <f t="shared" si="0"/>
        <v>0</v>
      </c>
      <c r="E37" s="13">
        <v>636.44</v>
      </c>
      <c r="F37" s="13">
        <f t="shared" si="1"/>
        <v>661.8976000000001</v>
      </c>
      <c r="G37" s="29">
        <v>1</v>
      </c>
      <c r="H37" s="13">
        <f t="shared" si="2"/>
        <v>636.44</v>
      </c>
      <c r="I37" s="13">
        <f t="shared" si="3"/>
        <v>661.8976000000001</v>
      </c>
      <c r="J37" s="13">
        <f t="shared" si="5"/>
        <v>0</v>
      </c>
      <c r="K37" s="22">
        <f t="shared" si="4"/>
        <v>0</v>
      </c>
    </row>
    <row r="38" spans="1:11" ht="14.25" customHeight="1">
      <c r="A38" s="15">
        <v>31</v>
      </c>
      <c r="B38" s="68" t="s">
        <v>69</v>
      </c>
      <c r="C38" s="12">
        <v>2</v>
      </c>
      <c r="D38" s="22">
        <f t="shared" si="0"/>
        <v>0.16666666666666666</v>
      </c>
      <c r="E38" s="13">
        <v>636.44</v>
      </c>
      <c r="F38" s="13">
        <f t="shared" si="1"/>
        <v>661.8976000000001</v>
      </c>
      <c r="G38" s="29">
        <v>1.27</v>
      </c>
      <c r="H38" s="13">
        <f t="shared" si="2"/>
        <v>808.2788</v>
      </c>
      <c r="I38" s="13">
        <f t="shared" si="3"/>
        <v>840.6099520000001</v>
      </c>
      <c r="J38" s="13">
        <f t="shared" si="5"/>
        <v>25.137470680000007</v>
      </c>
      <c r="K38" s="22">
        <f t="shared" si="4"/>
        <v>1.7</v>
      </c>
    </row>
    <row r="39" spans="1:11" ht="14.25" customHeight="1">
      <c r="A39" s="15">
        <v>32</v>
      </c>
      <c r="B39" s="68" t="s">
        <v>70</v>
      </c>
      <c r="C39" s="12">
        <v>0</v>
      </c>
      <c r="D39" s="22">
        <f t="shared" si="0"/>
        <v>0</v>
      </c>
      <c r="E39" s="13">
        <v>636.44</v>
      </c>
      <c r="F39" s="13">
        <f t="shared" si="1"/>
        <v>661.8976000000001</v>
      </c>
      <c r="G39" s="29">
        <v>1.3</v>
      </c>
      <c r="H39" s="13">
        <f t="shared" si="2"/>
        <v>827.3720000000001</v>
      </c>
      <c r="I39" s="13">
        <f t="shared" si="3"/>
        <v>860.4668800000002</v>
      </c>
      <c r="J39" s="13">
        <f t="shared" si="5"/>
        <v>0</v>
      </c>
      <c r="K39" s="22">
        <f t="shared" si="4"/>
        <v>0</v>
      </c>
    </row>
    <row r="40" spans="1:11" ht="14.25" customHeight="1">
      <c r="A40" s="15">
        <v>33</v>
      </c>
      <c r="B40" s="68" t="s">
        <v>23</v>
      </c>
      <c r="C40" s="12">
        <v>0</v>
      </c>
      <c r="D40" s="22">
        <f t="shared" si="0"/>
        <v>0</v>
      </c>
      <c r="E40" s="13">
        <v>636.44</v>
      </c>
      <c r="F40" s="13">
        <f t="shared" si="1"/>
        <v>661.8976000000001</v>
      </c>
      <c r="G40" s="29">
        <v>1.3</v>
      </c>
      <c r="H40" s="13">
        <f t="shared" si="2"/>
        <v>827.3720000000001</v>
      </c>
      <c r="I40" s="13">
        <f t="shared" si="3"/>
        <v>860.4668800000002</v>
      </c>
      <c r="J40" s="13">
        <f t="shared" si="5"/>
        <v>0</v>
      </c>
      <c r="K40" s="22">
        <f t="shared" si="4"/>
        <v>0</v>
      </c>
    </row>
    <row r="41" spans="1:11" ht="14.25" customHeight="1">
      <c r="A41" s="15">
        <v>34</v>
      </c>
      <c r="B41" s="68" t="s">
        <v>36</v>
      </c>
      <c r="C41" s="12">
        <v>1</v>
      </c>
      <c r="D41" s="22">
        <f t="shared" si="0"/>
        <v>0.08333333333333333</v>
      </c>
      <c r="E41" s="13">
        <v>636.44</v>
      </c>
      <c r="F41" s="13">
        <f t="shared" si="1"/>
        <v>661.8976000000001</v>
      </c>
      <c r="G41" s="29">
        <v>1</v>
      </c>
      <c r="H41" s="13">
        <f t="shared" si="2"/>
        <v>636.44</v>
      </c>
      <c r="I41" s="13">
        <f t="shared" si="3"/>
        <v>661.8976000000001</v>
      </c>
      <c r="J41" s="13">
        <f t="shared" si="5"/>
        <v>9.896642000000002</v>
      </c>
      <c r="K41" s="22">
        <f t="shared" si="4"/>
        <v>0.7</v>
      </c>
    </row>
    <row r="42" spans="1:11" ht="14.25" customHeight="1">
      <c r="A42" s="15">
        <v>35</v>
      </c>
      <c r="B42" s="68" t="s">
        <v>4</v>
      </c>
      <c r="C42" s="12">
        <v>0</v>
      </c>
      <c r="D42" s="22">
        <f t="shared" si="0"/>
        <v>0</v>
      </c>
      <c r="E42" s="13">
        <v>636.44</v>
      </c>
      <c r="F42" s="13">
        <f t="shared" si="1"/>
        <v>661.8976000000001</v>
      </c>
      <c r="G42" s="29">
        <v>1</v>
      </c>
      <c r="H42" s="13">
        <f t="shared" si="2"/>
        <v>636.44</v>
      </c>
      <c r="I42" s="13">
        <f t="shared" si="3"/>
        <v>661.8976000000001</v>
      </c>
      <c r="J42" s="13">
        <f t="shared" si="5"/>
        <v>0</v>
      </c>
      <c r="K42" s="22">
        <f t="shared" si="4"/>
        <v>0</v>
      </c>
    </row>
    <row r="43" spans="1:11" ht="14.25" customHeight="1">
      <c r="A43" s="15">
        <v>36</v>
      </c>
      <c r="B43" s="68" t="s">
        <v>5</v>
      </c>
      <c r="C43" s="12">
        <v>1</v>
      </c>
      <c r="D43" s="22">
        <f t="shared" si="0"/>
        <v>0.08333333333333333</v>
      </c>
      <c r="E43" s="13">
        <v>636.44</v>
      </c>
      <c r="F43" s="13">
        <f t="shared" si="1"/>
        <v>661.8976000000001</v>
      </c>
      <c r="G43" s="29">
        <v>1</v>
      </c>
      <c r="H43" s="13">
        <f t="shared" si="2"/>
        <v>636.44</v>
      </c>
      <c r="I43" s="13">
        <f t="shared" si="3"/>
        <v>661.8976000000001</v>
      </c>
      <c r="J43" s="13">
        <f t="shared" si="5"/>
        <v>9.896642000000002</v>
      </c>
      <c r="K43" s="22">
        <f t="shared" si="4"/>
        <v>0.7</v>
      </c>
    </row>
    <row r="44" spans="1:11" ht="14.25" customHeight="1">
      <c r="A44" s="15">
        <v>37</v>
      </c>
      <c r="B44" s="68" t="s">
        <v>6</v>
      </c>
      <c r="C44" s="12">
        <v>0</v>
      </c>
      <c r="D44" s="22">
        <f t="shared" si="0"/>
        <v>0</v>
      </c>
      <c r="E44" s="13">
        <v>636.44</v>
      </c>
      <c r="F44" s="13">
        <f t="shared" si="1"/>
        <v>661.8976000000001</v>
      </c>
      <c r="G44" s="29">
        <v>1</v>
      </c>
      <c r="H44" s="13">
        <f t="shared" si="2"/>
        <v>636.44</v>
      </c>
      <c r="I44" s="13">
        <f t="shared" si="3"/>
        <v>661.8976000000001</v>
      </c>
      <c r="J44" s="13">
        <f t="shared" si="5"/>
        <v>0</v>
      </c>
      <c r="K44" s="22">
        <f t="shared" si="4"/>
        <v>0</v>
      </c>
    </row>
    <row r="45" spans="1:11" ht="14.25" customHeight="1">
      <c r="A45" s="15">
        <v>38</v>
      </c>
      <c r="B45" s="68" t="s">
        <v>37</v>
      </c>
      <c r="C45" s="12">
        <v>4</v>
      </c>
      <c r="D45" s="22">
        <f t="shared" si="0"/>
        <v>0.3333333333333333</v>
      </c>
      <c r="E45" s="13">
        <v>636.44</v>
      </c>
      <c r="F45" s="13">
        <f t="shared" si="1"/>
        <v>661.8976000000001</v>
      </c>
      <c r="G45" s="29">
        <v>1</v>
      </c>
      <c r="H45" s="13">
        <f t="shared" si="2"/>
        <v>636.44</v>
      </c>
      <c r="I45" s="13">
        <f t="shared" si="3"/>
        <v>661.8976000000001</v>
      </c>
      <c r="J45" s="13">
        <f t="shared" si="5"/>
        <v>39.58656800000001</v>
      </c>
      <c r="K45" s="22">
        <f t="shared" si="4"/>
        <v>2.7</v>
      </c>
    </row>
    <row r="46" spans="1:11" ht="14.25" customHeight="1">
      <c r="A46" s="15">
        <v>39</v>
      </c>
      <c r="B46" s="68" t="s">
        <v>24</v>
      </c>
      <c r="C46" s="12">
        <v>0</v>
      </c>
      <c r="D46" s="22">
        <f t="shared" si="0"/>
        <v>0</v>
      </c>
      <c r="E46" s="13">
        <v>636.44</v>
      </c>
      <c r="F46" s="13">
        <f t="shared" si="1"/>
        <v>661.8976000000001</v>
      </c>
      <c r="G46" s="29">
        <v>1.2</v>
      </c>
      <c r="H46" s="13">
        <f t="shared" si="2"/>
        <v>763.7280000000001</v>
      </c>
      <c r="I46" s="13">
        <f t="shared" si="3"/>
        <v>794.2771200000001</v>
      </c>
      <c r="J46" s="13">
        <f t="shared" si="5"/>
        <v>0</v>
      </c>
      <c r="K46" s="22">
        <f t="shared" si="4"/>
        <v>0</v>
      </c>
    </row>
    <row r="47" spans="1:11" ht="14.25" customHeight="1">
      <c r="A47" s="15">
        <v>40</v>
      </c>
      <c r="B47" s="68" t="s">
        <v>7</v>
      </c>
      <c r="C47" s="12">
        <v>1</v>
      </c>
      <c r="D47" s="22">
        <f t="shared" si="0"/>
        <v>0.08333333333333333</v>
      </c>
      <c r="E47" s="13">
        <v>636.44</v>
      </c>
      <c r="F47" s="13">
        <f t="shared" si="1"/>
        <v>661.8976000000001</v>
      </c>
      <c r="G47" s="29">
        <v>1</v>
      </c>
      <c r="H47" s="13">
        <f t="shared" si="2"/>
        <v>636.44</v>
      </c>
      <c r="I47" s="13">
        <f t="shared" si="3"/>
        <v>661.8976000000001</v>
      </c>
      <c r="J47" s="13">
        <f t="shared" si="5"/>
        <v>9.896642000000002</v>
      </c>
      <c r="K47" s="22">
        <f t="shared" si="4"/>
        <v>0.7</v>
      </c>
    </row>
    <row r="48" spans="1:11" ht="14.25" customHeight="1">
      <c r="A48" s="15">
        <v>41</v>
      </c>
      <c r="B48" s="68" t="s">
        <v>8</v>
      </c>
      <c r="C48" s="12">
        <v>1</v>
      </c>
      <c r="D48" s="22">
        <f t="shared" si="0"/>
        <v>0.08333333333333333</v>
      </c>
      <c r="E48" s="13">
        <v>636.44</v>
      </c>
      <c r="F48" s="13">
        <f t="shared" si="1"/>
        <v>661.8976000000001</v>
      </c>
      <c r="G48" s="29">
        <v>1</v>
      </c>
      <c r="H48" s="13">
        <f t="shared" si="2"/>
        <v>636.44</v>
      </c>
      <c r="I48" s="13">
        <f t="shared" si="3"/>
        <v>661.8976000000001</v>
      </c>
      <c r="J48" s="13">
        <f t="shared" si="5"/>
        <v>9.896642000000002</v>
      </c>
      <c r="K48" s="22">
        <f t="shared" si="4"/>
        <v>0.7</v>
      </c>
    </row>
    <row r="49" spans="1:11" ht="14.25" customHeight="1">
      <c r="A49" s="15">
        <v>42</v>
      </c>
      <c r="B49" s="68" t="s">
        <v>61</v>
      </c>
      <c r="C49" s="12">
        <v>0</v>
      </c>
      <c r="D49" s="22">
        <f t="shared" si="0"/>
        <v>0</v>
      </c>
      <c r="E49" s="13">
        <v>636.44</v>
      </c>
      <c r="F49" s="13">
        <f t="shared" si="1"/>
        <v>661.8976000000001</v>
      </c>
      <c r="G49" s="29">
        <v>1.23</v>
      </c>
      <c r="H49" s="13">
        <f t="shared" si="2"/>
        <v>782.8212000000001</v>
      </c>
      <c r="I49" s="13">
        <f t="shared" si="3"/>
        <v>814.1340480000001</v>
      </c>
      <c r="J49" s="13">
        <f t="shared" si="5"/>
        <v>0</v>
      </c>
      <c r="K49" s="22">
        <f t="shared" si="4"/>
        <v>0</v>
      </c>
    </row>
    <row r="50" spans="1:11" ht="14.25" customHeight="1">
      <c r="A50" s="15">
        <v>43</v>
      </c>
      <c r="B50" s="68" t="s">
        <v>25</v>
      </c>
      <c r="C50" s="12">
        <v>0</v>
      </c>
      <c r="D50" s="22">
        <f t="shared" si="0"/>
        <v>0</v>
      </c>
      <c r="E50" s="13">
        <v>636.44</v>
      </c>
      <c r="F50" s="13">
        <f t="shared" si="1"/>
        <v>661.8976000000001</v>
      </c>
      <c r="G50" s="29">
        <v>1</v>
      </c>
      <c r="H50" s="13">
        <f t="shared" si="2"/>
        <v>636.44</v>
      </c>
      <c r="I50" s="13">
        <f t="shared" si="3"/>
        <v>661.8976000000001</v>
      </c>
      <c r="J50" s="13">
        <f t="shared" si="5"/>
        <v>0</v>
      </c>
      <c r="K50" s="22">
        <f t="shared" si="4"/>
        <v>0</v>
      </c>
    </row>
    <row r="51" spans="1:11" ht="14.25" customHeight="1">
      <c r="A51" s="15">
        <v>44</v>
      </c>
      <c r="B51" s="68" t="s">
        <v>9</v>
      </c>
      <c r="C51" s="12">
        <v>1</v>
      </c>
      <c r="D51" s="22">
        <f t="shared" si="0"/>
        <v>0.08333333333333333</v>
      </c>
      <c r="E51" s="13">
        <v>636.44</v>
      </c>
      <c r="F51" s="13">
        <f t="shared" si="1"/>
        <v>661.8976000000001</v>
      </c>
      <c r="G51" s="29">
        <v>1</v>
      </c>
      <c r="H51" s="13">
        <f t="shared" si="2"/>
        <v>636.44</v>
      </c>
      <c r="I51" s="13">
        <f t="shared" si="3"/>
        <v>661.8976000000001</v>
      </c>
      <c r="J51" s="13">
        <f t="shared" si="5"/>
        <v>9.896642000000002</v>
      </c>
      <c r="K51" s="22">
        <f t="shared" si="4"/>
        <v>0.7</v>
      </c>
    </row>
    <row r="52" spans="1:11" ht="14.25" customHeight="1">
      <c r="A52" s="15">
        <v>45</v>
      </c>
      <c r="B52" s="68" t="s">
        <v>62</v>
      </c>
      <c r="C52" s="12">
        <v>0</v>
      </c>
      <c r="D52" s="22">
        <f t="shared" si="0"/>
        <v>0</v>
      </c>
      <c r="E52" s="13">
        <v>636.44</v>
      </c>
      <c r="F52" s="13">
        <f t="shared" si="1"/>
        <v>661.8976000000001</v>
      </c>
      <c r="G52" s="29">
        <v>1.3</v>
      </c>
      <c r="H52" s="13">
        <f t="shared" si="2"/>
        <v>827.3720000000001</v>
      </c>
      <c r="I52" s="13">
        <f t="shared" si="3"/>
        <v>860.4668800000002</v>
      </c>
      <c r="J52" s="13">
        <f t="shared" si="5"/>
        <v>0</v>
      </c>
      <c r="K52" s="22">
        <f t="shared" si="4"/>
        <v>0</v>
      </c>
    </row>
    <row r="53" spans="1:11" ht="14.25" customHeight="1">
      <c r="A53" s="15">
        <v>46</v>
      </c>
      <c r="B53" s="68" t="s">
        <v>43</v>
      </c>
      <c r="C53" s="12">
        <v>1</v>
      </c>
      <c r="D53" s="22">
        <f t="shared" si="0"/>
        <v>0.08333333333333333</v>
      </c>
      <c r="E53" s="13">
        <v>636.44</v>
      </c>
      <c r="F53" s="13">
        <f t="shared" si="1"/>
        <v>661.8976000000001</v>
      </c>
      <c r="G53" s="29">
        <v>1.1</v>
      </c>
      <c r="H53" s="13">
        <f t="shared" si="2"/>
        <v>700.0840000000001</v>
      </c>
      <c r="I53" s="13">
        <f t="shared" si="3"/>
        <v>728.0873600000002</v>
      </c>
      <c r="J53" s="13">
        <f t="shared" si="5"/>
        <v>10.886306200000002</v>
      </c>
      <c r="K53" s="22">
        <f t="shared" si="4"/>
        <v>0.7</v>
      </c>
    </row>
    <row r="54" spans="1:11" ht="14.25" customHeight="1">
      <c r="A54" s="15">
        <v>47</v>
      </c>
      <c r="B54" s="68" t="s">
        <v>10</v>
      </c>
      <c r="C54" s="12">
        <v>0</v>
      </c>
      <c r="D54" s="22">
        <f t="shared" si="0"/>
        <v>0</v>
      </c>
      <c r="E54" s="13">
        <v>636.44</v>
      </c>
      <c r="F54" s="13">
        <f t="shared" si="1"/>
        <v>661.8976000000001</v>
      </c>
      <c r="G54" s="29">
        <v>1</v>
      </c>
      <c r="H54" s="13">
        <f t="shared" si="2"/>
        <v>636.44</v>
      </c>
      <c r="I54" s="13">
        <f t="shared" si="3"/>
        <v>661.8976000000001</v>
      </c>
      <c r="J54" s="13">
        <f t="shared" si="5"/>
        <v>0</v>
      </c>
      <c r="K54" s="22">
        <f t="shared" si="4"/>
        <v>0</v>
      </c>
    </row>
    <row r="55" spans="1:11" ht="14.25" customHeight="1">
      <c r="A55" s="15">
        <v>48</v>
      </c>
      <c r="B55" s="68" t="s">
        <v>51</v>
      </c>
      <c r="C55" s="12">
        <v>3</v>
      </c>
      <c r="D55" s="22">
        <f t="shared" si="0"/>
        <v>0.25</v>
      </c>
      <c r="E55" s="13">
        <v>636.44</v>
      </c>
      <c r="F55" s="13">
        <f t="shared" si="1"/>
        <v>661.8976000000001</v>
      </c>
      <c r="G55" s="29">
        <v>1.15</v>
      </c>
      <c r="H55" s="13">
        <f t="shared" si="2"/>
        <v>731.9060000000001</v>
      </c>
      <c r="I55" s="13">
        <f t="shared" si="3"/>
        <v>761.1822400000001</v>
      </c>
      <c r="J55" s="13">
        <f t="shared" si="5"/>
        <v>34.14341490000001</v>
      </c>
      <c r="K55" s="22">
        <f t="shared" si="4"/>
        <v>2.3</v>
      </c>
    </row>
    <row r="56" spans="1:11" ht="14.25" customHeight="1">
      <c r="A56" s="15">
        <v>49</v>
      </c>
      <c r="B56" s="68" t="s">
        <v>11</v>
      </c>
      <c r="C56" s="12">
        <v>0</v>
      </c>
      <c r="D56" s="22">
        <f t="shared" si="0"/>
        <v>0</v>
      </c>
      <c r="E56" s="13">
        <v>636.44</v>
      </c>
      <c r="F56" s="13">
        <f t="shared" si="1"/>
        <v>661.8976000000001</v>
      </c>
      <c r="G56" s="29">
        <v>1</v>
      </c>
      <c r="H56" s="13">
        <f t="shared" si="2"/>
        <v>636.44</v>
      </c>
      <c r="I56" s="13">
        <f t="shared" si="3"/>
        <v>661.8976000000001</v>
      </c>
      <c r="J56" s="13">
        <f t="shared" si="5"/>
        <v>0</v>
      </c>
      <c r="K56" s="22">
        <f t="shared" si="4"/>
        <v>0</v>
      </c>
    </row>
    <row r="57" spans="1:11" ht="14.25" customHeight="1">
      <c r="A57" s="15">
        <v>50</v>
      </c>
      <c r="B57" s="68" t="s">
        <v>26</v>
      </c>
      <c r="C57" s="12">
        <v>0</v>
      </c>
      <c r="D57" s="22">
        <f t="shared" si="0"/>
        <v>0</v>
      </c>
      <c r="E57" s="13">
        <v>636.44</v>
      </c>
      <c r="F57" s="13">
        <f t="shared" si="1"/>
        <v>661.8976000000001</v>
      </c>
      <c r="G57" s="29">
        <v>1</v>
      </c>
      <c r="H57" s="13">
        <f t="shared" si="2"/>
        <v>636.44</v>
      </c>
      <c r="I57" s="13">
        <f t="shared" si="3"/>
        <v>661.8976000000001</v>
      </c>
      <c r="J57" s="13">
        <f t="shared" si="5"/>
        <v>0</v>
      </c>
      <c r="K57" s="22">
        <f t="shared" si="4"/>
        <v>0</v>
      </c>
    </row>
    <row r="58" spans="1:11" ht="14.25" customHeight="1">
      <c r="A58" s="15">
        <v>51</v>
      </c>
      <c r="B58" s="68" t="s">
        <v>12</v>
      </c>
      <c r="C58" s="12">
        <v>0</v>
      </c>
      <c r="D58" s="22">
        <f t="shared" si="0"/>
        <v>0</v>
      </c>
      <c r="E58" s="13">
        <v>636.44</v>
      </c>
      <c r="F58" s="13">
        <f t="shared" si="1"/>
        <v>661.8976000000001</v>
      </c>
      <c r="G58" s="29">
        <v>1</v>
      </c>
      <c r="H58" s="13">
        <f t="shared" si="2"/>
        <v>636.44</v>
      </c>
      <c r="I58" s="13">
        <f t="shared" si="3"/>
        <v>661.8976000000001</v>
      </c>
      <c r="J58" s="13">
        <f t="shared" si="5"/>
        <v>0</v>
      </c>
      <c r="K58" s="22">
        <f t="shared" si="4"/>
        <v>0</v>
      </c>
    </row>
    <row r="59" spans="1:11" ht="14.25" customHeight="1">
      <c r="A59" s="15">
        <v>52</v>
      </c>
      <c r="B59" s="68" t="s">
        <v>72</v>
      </c>
      <c r="C59" s="12">
        <v>1</v>
      </c>
      <c r="D59" s="22">
        <f t="shared" si="0"/>
        <v>0.08333333333333333</v>
      </c>
      <c r="E59" s="13">
        <v>636.44</v>
      </c>
      <c r="F59" s="13">
        <f t="shared" si="1"/>
        <v>661.8976000000001</v>
      </c>
      <c r="G59" s="29">
        <v>1.7</v>
      </c>
      <c r="H59" s="13">
        <f t="shared" si="2"/>
        <v>1081.948</v>
      </c>
      <c r="I59" s="13">
        <f t="shared" si="3"/>
        <v>1125.22592</v>
      </c>
      <c r="J59" s="13">
        <f t="shared" si="5"/>
        <v>16.824291400000003</v>
      </c>
      <c r="K59" s="22">
        <f t="shared" si="4"/>
        <v>1.1</v>
      </c>
    </row>
    <row r="60" spans="1:11" ht="14.25" customHeight="1">
      <c r="A60" s="15">
        <v>53</v>
      </c>
      <c r="B60" s="68" t="s">
        <v>13</v>
      </c>
      <c r="C60" s="12">
        <v>1</v>
      </c>
      <c r="D60" s="22">
        <f t="shared" si="0"/>
        <v>0.08333333333333333</v>
      </c>
      <c r="E60" s="13">
        <v>636.44</v>
      </c>
      <c r="F60" s="13">
        <f t="shared" si="1"/>
        <v>661.8976000000001</v>
      </c>
      <c r="G60" s="29">
        <v>1</v>
      </c>
      <c r="H60" s="13">
        <f t="shared" si="2"/>
        <v>636.44</v>
      </c>
      <c r="I60" s="13">
        <f t="shared" si="3"/>
        <v>661.8976000000001</v>
      </c>
      <c r="J60" s="13">
        <f t="shared" si="5"/>
        <v>9.896642000000002</v>
      </c>
      <c r="K60" s="22">
        <f t="shared" si="4"/>
        <v>0.7</v>
      </c>
    </row>
    <row r="61" spans="1:11" ht="14.25" customHeight="1">
      <c r="A61" s="15">
        <v>54</v>
      </c>
      <c r="B61" s="68" t="s">
        <v>27</v>
      </c>
      <c r="C61" s="12">
        <v>2</v>
      </c>
      <c r="D61" s="22">
        <f t="shared" si="0"/>
        <v>0.16666666666666666</v>
      </c>
      <c r="E61" s="13">
        <v>636.44</v>
      </c>
      <c r="F61" s="13">
        <f t="shared" si="1"/>
        <v>661.8976000000001</v>
      </c>
      <c r="G61" s="29">
        <v>1.4</v>
      </c>
      <c r="H61" s="13">
        <f t="shared" si="2"/>
        <v>891.0160000000001</v>
      </c>
      <c r="I61" s="13">
        <f t="shared" si="3"/>
        <v>926.6566400000002</v>
      </c>
      <c r="J61" s="13">
        <f t="shared" si="5"/>
        <v>27.710597600000007</v>
      </c>
      <c r="K61" s="22">
        <f t="shared" si="4"/>
        <v>1.9</v>
      </c>
    </row>
    <row r="62" spans="1:11" ht="14.25" customHeight="1">
      <c r="A62" s="15">
        <v>55</v>
      </c>
      <c r="B62" s="68" t="s">
        <v>44</v>
      </c>
      <c r="C62" s="12">
        <v>0</v>
      </c>
      <c r="D62" s="22">
        <f t="shared" si="0"/>
        <v>0</v>
      </c>
      <c r="E62" s="13">
        <v>636.44</v>
      </c>
      <c r="F62" s="13">
        <f t="shared" si="1"/>
        <v>661.8976000000001</v>
      </c>
      <c r="G62" s="29">
        <v>1</v>
      </c>
      <c r="H62" s="13">
        <f t="shared" si="2"/>
        <v>636.44</v>
      </c>
      <c r="I62" s="13">
        <f t="shared" si="3"/>
        <v>661.8976000000001</v>
      </c>
      <c r="J62" s="13">
        <f t="shared" si="5"/>
        <v>0</v>
      </c>
      <c r="K62" s="22">
        <f t="shared" si="4"/>
        <v>0</v>
      </c>
    </row>
    <row r="63" spans="1:11" ht="14.25" customHeight="1">
      <c r="A63" s="15">
        <v>56</v>
      </c>
      <c r="B63" s="68" t="s">
        <v>28</v>
      </c>
      <c r="C63" s="12">
        <v>0</v>
      </c>
      <c r="D63" s="22">
        <f t="shared" si="0"/>
        <v>0</v>
      </c>
      <c r="E63" s="13">
        <v>636.44</v>
      </c>
      <c r="F63" s="13">
        <f t="shared" si="1"/>
        <v>661.8976000000001</v>
      </c>
      <c r="G63" s="29">
        <v>1</v>
      </c>
      <c r="H63" s="13">
        <f t="shared" si="2"/>
        <v>636.44</v>
      </c>
      <c r="I63" s="13">
        <f t="shared" si="3"/>
        <v>661.8976000000001</v>
      </c>
      <c r="J63" s="13">
        <f t="shared" si="5"/>
        <v>0</v>
      </c>
      <c r="K63" s="22">
        <f t="shared" si="4"/>
        <v>0</v>
      </c>
    </row>
    <row r="64" spans="1:11" ht="14.25" customHeight="1">
      <c r="A64" s="15">
        <v>57</v>
      </c>
      <c r="B64" s="68" t="s">
        <v>63</v>
      </c>
      <c r="C64" s="12">
        <v>0</v>
      </c>
      <c r="D64" s="22">
        <f t="shared" si="0"/>
        <v>0</v>
      </c>
      <c r="E64" s="13">
        <v>636.44</v>
      </c>
      <c r="F64" s="13">
        <f t="shared" si="1"/>
        <v>661.8976000000001</v>
      </c>
      <c r="G64" s="29">
        <v>1.2</v>
      </c>
      <c r="H64" s="13">
        <f t="shared" si="2"/>
        <v>763.7280000000001</v>
      </c>
      <c r="I64" s="13">
        <f t="shared" si="3"/>
        <v>794.2771200000001</v>
      </c>
      <c r="J64" s="13">
        <f t="shared" si="5"/>
        <v>0</v>
      </c>
      <c r="K64" s="22">
        <f t="shared" si="4"/>
        <v>0</v>
      </c>
    </row>
    <row r="65" spans="1:11" ht="14.25" customHeight="1">
      <c r="A65" s="15">
        <v>58</v>
      </c>
      <c r="B65" s="68" t="s">
        <v>64</v>
      </c>
      <c r="C65" s="12">
        <v>0</v>
      </c>
      <c r="D65" s="22">
        <f t="shared" si="0"/>
        <v>0</v>
      </c>
      <c r="E65" s="13">
        <v>636.44</v>
      </c>
      <c r="F65" s="13">
        <f t="shared" si="1"/>
        <v>661.8976000000001</v>
      </c>
      <c r="G65" s="29">
        <v>1.15</v>
      </c>
      <c r="H65" s="13">
        <f t="shared" si="2"/>
        <v>731.9060000000001</v>
      </c>
      <c r="I65" s="13">
        <f t="shared" si="3"/>
        <v>761.1822400000001</v>
      </c>
      <c r="J65" s="13">
        <f t="shared" si="5"/>
        <v>0</v>
      </c>
      <c r="K65" s="22">
        <f t="shared" si="4"/>
        <v>0</v>
      </c>
    </row>
    <row r="66" spans="1:11" ht="14.25" customHeight="1">
      <c r="A66" s="15">
        <v>59</v>
      </c>
      <c r="B66" s="68" t="s">
        <v>45</v>
      </c>
      <c r="C66" s="12">
        <v>2</v>
      </c>
      <c r="D66" s="22">
        <f t="shared" si="0"/>
        <v>0.16666666666666666</v>
      </c>
      <c r="E66" s="13">
        <v>636.44</v>
      </c>
      <c r="F66" s="13">
        <f t="shared" si="1"/>
        <v>661.8976000000001</v>
      </c>
      <c r="G66" s="29">
        <v>1.15</v>
      </c>
      <c r="H66" s="13">
        <f t="shared" si="2"/>
        <v>731.9060000000001</v>
      </c>
      <c r="I66" s="13">
        <f t="shared" si="3"/>
        <v>761.1822400000001</v>
      </c>
      <c r="J66" s="13">
        <f t="shared" si="5"/>
        <v>22.7622766</v>
      </c>
      <c r="K66" s="22">
        <f t="shared" si="4"/>
        <v>1.5</v>
      </c>
    </row>
    <row r="67" spans="1:11" ht="14.25" customHeight="1">
      <c r="A67" s="15">
        <v>60</v>
      </c>
      <c r="B67" s="68" t="s">
        <v>14</v>
      </c>
      <c r="C67" s="12">
        <v>0</v>
      </c>
      <c r="D67" s="22">
        <f t="shared" si="0"/>
        <v>0</v>
      </c>
      <c r="E67" s="13">
        <v>636.44</v>
      </c>
      <c r="F67" s="13">
        <f t="shared" si="1"/>
        <v>661.8976000000001</v>
      </c>
      <c r="G67" s="29">
        <v>1</v>
      </c>
      <c r="H67" s="13">
        <f t="shared" si="2"/>
        <v>636.44</v>
      </c>
      <c r="I67" s="13">
        <f t="shared" si="3"/>
        <v>661.8976000000001</v>
      </c>
      <c r="J67" s="13">
        <f t="shared" si="5"/>
        <v>0</v>
      </c>
      <c r="K67" s="22">
        <f t="shared" si="4"/>
        <v>0</v>
      </c>
    </row>
    <row r="68" spans="1:11" ht="14.25" customHeight="1">
      <c r="A68" s="15">
        <v>61</v>
      </c>
      <c r="B68" s="68" t="s">
        <v>46</v>
      </c>
      <c r="C68" s="12">
        <v>1</v>
      </c>
      <c r="D68" s="22">
        <f aca="true" t="shared" si="6" ref="D68:D93">C68/12</f>
        <v>0.08333333333333333</v>
      </c>
      <c r="E68" s="13">
        <v>636.44</v>
      </c>
      <c r="F68" s="13">
        <f aca="true" t="shared" si="7" ref="F68:F93">E68*1.04</f>
        <v>661.8976000000001</v>
      </c>
      <c r="G68" s="29">
        <v>1</v>
      </c>
      <c r="H68" s="13">
        <f aca="true" t="shared" si="8" ref="H68:H93">E68*G68</f>
        <v>636.44</v>
      </c>
      <c r="I68" s="13">
        <f aca="true" t="shared" si="9" ref="I68:I93">F68*G68</f>
        <v>661.8976000000001</v>
      </c>
      <c r="J68" s="13">
        <f t="shared" si="5"/>
        <v>9.896642000000002</v>
      </c>
      <c r="K68" s="22">
        <f aca="true" t="shared" si="10" ref="K68:K93">ROUND(((D68*H68+D68*I68*11+J68)/1000),1)</f>
        <v>0.7</v>
      </c>
    </row>
    <row r="69" spans="1:11" ht="14.25" customHeight="1">
      <c r="A69" s="15">
        <v>62</v>
      </c>
      <c r="B69" s="68" t="s">
        <v>29</v>
      </c>
      <c r="C69" s="12">
        <v>2</v>
      </c>
      <c r="D69" s="22">
        <f t="shared" si="6"/>
        <v>0.16666666666666666</v>
      </c>
      <c r="E69" s="13">
        <v>636.44</v>
      </c>
      <c r="F69" s="13">
        <f t="shared" si="7"/>
        <v>661.8976000000001</v>
      </c>
      <c r="G69" s="29">
        <v>1</v>
      </c>
      <c r="H69" s="13">
        <f t="shared" si="8"/>
        <v>636.44</v>
      </c>
      <c r="I69" s="13">
        <f t="shared" si="9"/>
        <v>661.8976000000001</v>
      </c>
      <c r="J69" s="13">
        <f aca="true" t="shared" si="11" ref="J69:J93">((D69*H69)+(D69*I69*11))*1.5/100</f>
        <v>19.793284000000003</v>
      </c>
      <c r="K69" s="22">
        <f t="shared" si="10"/>
        <v>1.3</v>
      </c>
    </row>
    <row r="70" spans="1:11" ht="14.25" customHeight="1">
      <c r="A70" s="15">
        <v>63</v>
      </c>
      <c r="B70" s="68" t="s">
        <v>38</v>
      </c>
      <c r="C70" s="12">
        <v>0</v>
      </c>
      <c r="D70" s="22">
        <f t="shared" si="6"/>
        <v>0</v>
      </c>
      <c r="E70" s="13">
        <v>636.44</v>
      </c>
      <c r="F70" s="13">
        <f t="shared" si="7"/>
        <v>661.8976000000001</v>
      </c>
      <c r="G70" s="29">
        <v>1.008</v>
      </c>
      <c r="H70" s="13">
        <f t="shared" si="8"/>
        <v>641.5315200000001</v>
      </c>
      <c r="I70" s="13">
        <f t="shared" si="9"/>
        <v>667.1927808000002</v>
      </c>
      <c r="J70" s="13">
        <f t="shared" si="11"/>
        <v>0</v>
      </c>
      <c r="K70" s="22">
        <f t="shared" si="10"/>
        <v>0</v>
      </c>
    </row>
    <row r="71" spans="1:11" ht="14.25" customHeight="1">
      <c r="A71" s="15">
        <v>64</v>
      </c>
      <c r="B71" s="68" t="s">
        <v>15</v>
      </c>
      <c r="C71" s="12">
        <v>2</v>
      </c>
      <c r="D71" s="22">
        <f t="shared" si="6"/>
        <v>0.16666666666666666</v>
      </c>
      <c r="E71" s="13">
        <v>636.44</v>
      </c>
      <c r="F71" s="13">
        <f t="shared" si="7"/>
        <v>661.8976000000001</v>
      </c>
      <c r="G71" s="29">
        <v>1</v>
      </c>
      <c r="H71" s="13">
        <f t="shared" si="8"/>
        <v>636.44</v>
      </c>
      <c r="I71" s="13">
        <f t="shared" si="9"/>
        <v>661.8976000000001</v>
      </c>
      <c r="J71" s="13">
        <f t="shared" si="11"/>
        <v>19.793284000000003</v>
      </c>
      <c r="K71" s="22">
        <f t="shared" si="10"/>
        <v>1.3</v>
      </c>
    </row>
    <row r="72" spans="1:11" ht="14.25" customHeight="1">
      <c r="A72" s="15">
        <v>65</v>
      </c>
      <c r="B72" s="68" t="s">
        <v>48</v>
      </c>
      <c r="C72" s="12">
        <v>1</v>
      </c>
      <c r="D72" s="22">
        <f t="shared" si="6"/>
        <v>0.08333333333333333</v>
      </c>
      <c r="E72" s="13">
        <v>636.44</v>
      </c>
      <c r="F72" s="13">
        <f t="shared" si="7"/>
        <v>661.8976000000001</v>
      </c>
      <c r="G72" s="29">
        <v>1</v>
      </c>
      <c r="H72" s="13">
        <f t="shared" si="8"/>
        <v>636.44</v>
      </c>
      <c r="I72" s="13">
        <f t="shared" si="9"/>
        <v>661.8976000000001</v>
      </c>
      <c r="J72" s="13">
        <f t="shared" si="11"/>
        <v>9.896642000000002</v>
      </c>
      <c r="K72" s="22">
        <f t="shared" si="10"/>
        <v>0.7</v>
      </c>
    </row>
    <row r="73" spans="1:11" ht="14.25" customHeight="1">
      <c r="A73" s="15">
        <v>66</v>
      </c>
      <c r="B73" s="68" t="s">
        <v>49</v>
      </c>
      <c r="C73" s="12">
        <v>0</v>
      </c>
      <c r="D73" s="22">
        <f t="shared" si="6"/>
        <v>0</v>
      </c>
      <c r="E73" s="13">
        <v>636.44</v>
      </c>
      <c r="F73" s="13">
        <f t="shared" si="7"/>
        <v>661.8976000000001</v>
      </c>
      <c r="G73" s="29">
        <v>1.003</v>
      </c>
      <c r="H73" s="13">
        <f t="shared" si="8"/>
        <v>638.34932</v>
      </c>
      <c r="I73" s="13">
        <f t="shared" si="9"/>
        <v>663.8832928</v>
      </c>
      <c r="J73" s="13">
        <f t="shared" si="11"/>
        <v>0</v>
      </c>
      <c r="K73" s="22">
        <f t="shared" si="10"/>
        <v>0</v>
      </c>
    </row>
    <row r="74" spans="1:11" ht="14.25" customHeight="1">
      <c r="A74" s="15">
        <v>67</v>
      </c>
      <c r="B74" s="68" t="s">
        <v>73</v>
      </c>
      <c r="C74" s="12">
        <v>0</v>
      </c>
      <c r="D74" s="22">
        <f t="shared" si="6"/>
        <v>0</v>
      </c>
      <c r="E74" s="13">
        <v>636.44</v>
      </c>
      <c r="F74" s="13">
        <f t="shared" si="7"/>
        <v>661.8976000000001</v>
      </c>
      <c r="G74" s="29">
        <v>1.4</v>
      </c>
      <c r="H74" s="13">
        <f t="shared" si="8"/>
        <v>891.0160000000001</v>
      </c>
      <c r="I74" s="13">
        <f t="shared" si="9"/>
        <v>926.6566400000002</v>
      </c>
      <c r="J74" s="13">
        <f t="shared" si="11"/>
        <v>0</v>
      </c>
      <c r="K74" s="22">
        <f t="shared" si="10"/>
        <v>0</v>
      </c>
    </row>
    <row r="75" spans="1:11" ht="14.25" customHeight="1">
      <c r="A75" s="15">
        <v>68</v>
      </c>
      <c r="B75" s="68" t="s">
        <v>52</v>
      </c>
      <c r="C75" s="12">
        <v>0</v>
      </c>
      <c r="D75" s="22">
        <f t="shared" si="6"/>
        <v>0</v>
      </c>
      <c r="E75" s="13">
        <v>636.44</v>
      </c>
      <c r="F75" s="13">
        <f t="shared" si="7"/>
        <v>661.8976000000001</v>
      </c>
      <c r="G75" s="29">
        <v>1.152</v>
      </c>
      <c r="H75" s="13">
        <f t="shared" si="8"/>
        <v>733.17888</v>
      </c>
      <c r="I75" s="13">
        <f t="shared" si="9"/>
        <v>762.5060352</v>
      </c>
      <c r="J75" s="13">
        <f t="shared" si="11"/>
        <v>0</v>
      </c>
      <c r="K75" s="22">
        <f t="shared" si="10"/>
        <v>0</v>
      </c>
    </row>
    <row r="76" spans="1:11" ht="14.25" customHeight="1">
      <c r="A76" s="15">
        <v>69</v>
      </c>
      <c r="B76" s="68" t="s">
        <v>16</v>
      </c>
      <c r="C76" s="12">
        <v>1</v>
      </c>
      <c r="D76" s="22">
        <f t="shared" si="6"/>
        <v>0.08333333333333333</v>
      </c>
      <c r="E76" s="13">
        <v>636.44</v>
      </c>
      <c r="F76" s="13">
        <f t="shared" si="7"/>
        <v>661.8976000000001</v>
      </c>
      <c r="G76" s="29">
        <v>1</v>
      </c>
      <c r="H76" s="13">
        <f t="shared" si="8"/>
        <v>636.44</v>
      </c>
      <c r="I76" s="13">
        <f t="shared" si="9"/>
        <v>661.8976000000001</v>
      </c>
      <c r="J76" s="13">
        <f t="shared" si="11"/>
        <v>9.896642000000002</v>
      </c>
      <c r="K76" s="22">
        <f t="shared" si="10"/>
        <v>0.7</v>
      </c>
    </row>
    <row r="77" spans="1:11" ht="14.25" customHeight="1">
      <c r="A77" s="15">
        <v>70</v>
      </c>
      <c r="B77" s="68" t="s">
        <v>17</v>
      </c>
      <c r="C77" s="12">
        <v>0</v>
      </c>
      <c r="D77" s="22">
        <f t="shared" si="6"/>
        <v>0</v>
      </c>
      <c r="E77" s="13">
        <v>636.44</v>
      </c>
      <c r="F77" s="13">
        <f t="shared" si="7"/>
        <v>661.8976000000001</v>
      </c>
      <c r="G77" s="29">
        <v>1</v>
      </c>
      <c r="H77" s="13">
        <f t="shared" si="8"/>
        <v>636.44</v>
      </c>
      <c r="I77" s="13">
        <f t="shared" si="9"/>
        <v>661.8976000000001</v>
      </c>
      <c r="J77" s="13">
        <f t="shared" si="11"/>
        <v>0</v>
      </c>
      <c r="K77" s="22">
        <f t="shared" si="10"/>
        <v>0</v>
      </c>
    </row>
    <row r="78" spans="1:11" ht="14.25" customHeight="1">
      <c r="A78" s="15">
        <v>71</v>
      </c>
      <c r="B78" s="68" t="s">
        <v>18</v>
      </c>
      <c r="C78" s="12">
        <v>0</v>
      </c>
      <c r="D78" s="22">
        <f t="shared" si="6"/>
        <v>0</v>
      </c>
      <c r="E78" s="13">
        <v>636.44</v>
      </c>
      <c r="F78" s="13">
        <f t="shared" si="7"/>
        <v>661.8976000000001</v>
      </c>
      <c r="G78" s="29">
        <v>1</v>
      </c>
      <c r="H78" s="13">
        <f t="shared" si="8"/>
        <v>636.44</v>
      </c>
      <c r="I78" s="13">
        <f t="shared" si="9"/>
        <v>661.8976000000001</v>
      </c>
      <c r="J78" s="13">
        <f t="shared" si="11"/>
        <v>0</v>
      </c>
      <c r="K78" s="22">
        <f t="shared" si="10"/>
        <v>0</v>
      </c>
    </row>
    <row r="79" spans="1:11" ht="14.25" customHeight="1">
      <c r="A79" s="15">
        <v>72</v>
      </c>
      <c r="B79" s="68" t="s">
        <v>65</v>
      </c>
      <c r="C79" s="12">
        <v>0</v>
      </c>
      <c r="D79" s="22">
        <f t="shared" si="6"/>
        <v>0</v>
      </c>
      <c r="E79" s="13">
        <v>636.44</v>
      </c>
      <c r="F79" s="13">
        <f t="shared" si="7"/>
        <v>661.8976000000001</v>
      </c>
      <c r="G79" s="29">
        <v>1.4</v>
      </c>
      <c r="H79" s="13">
        <f t="shared" si="8"/>
        <v>891.0160000000001</v>
      </c>
      <c r="I79" s="13">
        <f t="shared" si="9"/>
        <v>926.6566400000002</v>
      </c>
      <c r="J79" s="13">
        <f t="shared" si="11"/>
        <v>0</v>
      </c>
      <c r="K79" s="22">
        <f t="shared" si="10"/>
        <v>0</v>
      </c>
    </row>
    <row r="80" spans="1:11" ht="14.25" customHeight="1">
      <c r="A80" s="15">
        <v>73</v>
      </c>
      <c r="B80" s="68" t="s">
        <v>19</v>
      </c>
      <c r="C80" s="12">
        <v>0</v>
      </c>
      <c r="D80" s="22">
        <f t="shared" si="6"/>
        <v>0</v>
      </c>
      <c r="E80" s="13">
        <v>636.44</v>
      </c>
      <c r="F80" s="13">
        <f t="shared" si="7"/>
        <v>661.8976000000001</v>
      </c>
      <c r="G80" s="29">
        <v>1</v>
      </c>
      <c r="H80" s="13">
        <f t="shared" si="8"/>
        <v>636.44</v>
      </c>
      <c r="I80" s="13">
        <f t="shared" si="9"/>
        <v>661.8976000000001</v>
      </c>
      <c r="J80" s="13">
        <f t="shared" si="11"/>
        <v>0</v>
      </c>
      <c r="K80" s="22">
        <f t="shared" si="10"/>
        <v>0</v>
      </c>
    </row>
    <row r="81" spans="1:11" ht="14.25" customHeight="1">
      <c r="A81" s="15">
        <v>74</v>
      </c>
      <c r="B81" s="68" t="s">
        <v>53</v>
      </c>
      <c r="C81" s="12">
        <v>0</v>
      </c>
      <c r="D81" s="22">
        <f t="shared" si="6"/>
        <v>0</v>
      </c>
      <c r="E81" s="13">
        <v>636.44</v>
      </c>
      <c r="F81" s="13">
        <f t="shared" si="7"/>
        <v>661.8976000000001</v>
      </c>
      <c r="G81" s="29">
        <v>1.16</v>
      </c>
      <c r="H81" s="13">
        <f t="shared" si="8"/>
        <v>738.2704</v>
      </c>
      <c r="I81" s="13">
        <f t="shared" si="9"/>
        <v>767.8012160000001</v>
      </c>
      <c r="J81" s="13">
        <f t="shared" si="11"/>
        <v>0</v>
      </c>
      <c r="K81" s="22">
        <f t="shared" si="10"/>
        <v>0</v>
      </c>
    </row>
    <row r="82" spans="1:11" ht="14.25" customHeight="1">
      <c r="A82" s="15">
        <v>75</v>
      </c>
      <c r="B82" s="68" t="s">
        <v>50</v>
      </c>
      <c r="C82" s="12">
        <v>0</v>
      </c>
      <c r="D82" s="22">
        <f t="shared" si="6"/>
        <v>0</v>
      </c>
      <c r="E82" s="13">
        <v>636.44</v>
      </c>
      <c r="F82" s="13">
        <f t="shared" si="7"/>
        <v>661.8976000000001</v>
      </c>
      <c r="G82" s="29">
        <v>1</v>
      </c>
      <c r="H82" s="13">
        <f t="shared" si="8"/>
        <v>636.44</v>
      </c>
      <c r="I82" s="13">
        <f t="shared" si="9"/>
        <v>661.8976000000001</v>
      </c>
      <c r="J82" s="13">
        <f t="shared" si="11"/>
        <v>0</v>
      </c>
      <c r="K82" s="22">
        <f t="shared" si="10"/>
        <v>0</v>
      </c>
    </row>
    <row r="83" spans="1:11" ht="14.25" customHeight="1">
      <c r="A83" s="15">
        <v>76</v>
      </c>
      <c r="B83" s="68" t="s">
        <v>54</v>
      </c>
      <c r="C83" s="12">
        <v>0</v>
      </c>
      <c r="D83" s="22">
        <f t="shared" si="6"/>
        <v>0</v>
      </c>
      <c r="E83" s="13">
        <v>636.44</v>
      </c>
      <c r="F83" s="13">
        <f t="shared" si="7"/>
        <v>661.8976000000001</v>
      </c>
      <c r="G83" s="29">
        <v>1.15</v>
      </c>
      <c r="H83" s="13">
        <f t="shared" si="8"/>
        <v>731.9060000000001</v>
      </c>
      <c r="I83" s="13">
        <f t="shared" si="9"/>
        <v>761.1822400000001</v>
      </c>
      <c r="J83" s="13">
        <f t="shared" si="11"/>
        <v>0</v>
      </c>
      <c r="K83" s="22">
        <f t="shared" si="10"/>
        <v>0</v>
      </c>
    </row>
    <row r="84" spans="1:11" ht="14.25" customHeight="1">
      <c r="A84" s="15">
        <v>77</v>
      </c>
      <c r="B84" s="68" t="s">
        <v>20</v>
      </c>
      <c r="C84" s="12">
        <v>5</v>
      </c>
      <c r="D84" s="22">
        <f t="shared" si="6"/>
        <v>0.4166666666666667</v>
      </c>
      <c r="E84" s="13">
        <v>636.44</v>
      </c>
      <c r="F84" s="13">
        <f t="shared" si="7"/>
        <v>661.8976000000001</v>
      </c>
      <c r="G84" s="29">
        <v>1</v>
      </c>
      <c r="H84" s="13">
        <f t="shared" si="8"/>
        <v>636.44</v>
      </c>
      <c r="I84" s="13">
        <f t="shared" si="9"/>
        <v>661.8976000000001</v>
      </c>
      <c r="J84" s="13">
        <f t="shared" si="11"/>
        <v>49.48321000000001</v>
      </c>
      <c r="K84" s="22">
        <f t="shared" si="10"/>
        <v>3.3</v>
      </c>
    </row>
    <row r="85" spans="1:11" ht="14.25" customHeight="1">
      <c r="A85" s="15">
        <v>78</v>
      </c>
      <c r="B85" s="68" t="s">
        <v>118</v>
      </c>
      <c r="C85" s="12">
        <v>4</v>
      </c>
      <c r="D85" s="22">
        <f t="shared" si="6"/>
        <v>0.3333333333333333</v>
      </c>
      <c r="E85" s="13">
        <v>636.44</v>
      </c>
      <c r="F85" s="13">
        <f t="shared" si="7"/>
        <v>661.8976000000001</v>
      </c>
      <c r="G85" s="29">
        <v>1</v>
      </c>
      <c r="H85" s="13">
        <f t="shared" si="8"/>
        <v>636.44</v>
      </c>
      <c r="I85" s="13">
        <f t="shared" si="9"/>
        <v>661.8976000000001</v>
      </c>
      <c r="J85" s="13">
        <f t="shared" si="11"/>
        <v>39.58656800000001</v>
      </c>
      <c r="K85" s="22">
        <f t="shared" si="10"/>
        <v>2.7</v>
      </c>
    </row>
    <row r="86" spans="1:11" ht="14.25" customHeight="1">
      <c r="A86" s="15">
        <v>79</v>
      </c>
      <c r="B86" s="68" t="s">
        <v>119</v>
      </c>
      <c r="C86" s="12">
        <v>0</v>
      </c>
      <c r="D86" s="22">
        <f t="shared" si="6"/>
        <v>0</v>
      </c>
      <c r="E86" s="13">
        <v>636.44</v>
      </c>
      <c r="F86" s="13">
        <f t="shared" si="7"/>
        <v>661.8976000000001</v>
      </c>
      <c r="G86" s="29">
        <v>1</v>
      </c>
      <c r="H86" s="13">
        <f t="shared" si="8"/>
        <v>636.44</v>
      </c>
      <c r="I86" s="13">
        <f t="shared" si="9"/>
        <v>661.8976000000001</v>
      </c>
      <c r="J86" s="13">
        <f t="shared" si="11"/>
        <v>0</v>
      </c>
      <c r="K86" s="22">
        <f t="shared" si="10"/>
        <v>0</v>
      </c>
    </row>
    <row r="87" spans="1:11" ht="14.25" customHeight="1">
      <c r="A87" s="15">
        <v>80</v>
      </c>
      <c r="B87" s="68" t="s">
        <v>86</v>
      </c>
      <c r="C87" s="12">
        <v>1</v>
      </c>
      <c r="D87" s="22">
        <f t="shared" si="6"/>
        <v>0.08333333333333333</v>
      </c>
      <c r="E87" s="13">
        <v>636.44</v>
      </c>
      <c r="F87" s="13">
        <f t="shared" si="7"/>
        <v>661.8976000000001</v>
      </c>
      <c r="G87" s="29">
        <v>1</v>
      </c>
      <c r="H87" s="13">
        <f t="shared" si="8"/>
        <v>636.44</v>
      </c>
      <c r="I87" s="13">
        <f t="shared" si="9"/>
        <v>661.8976000000001</v>
      </c>
      <c r="J87" s="13">
        <f t="shared" si="11"/>
        <v>9.896642000000002</v>
      </c>
      <c r="K87" s="22">
        <f t="shared" si="10"/>
        <v>0.7</v>
      </c>
    </row>
    <row r="88" spans="1:11" ht="14.25" customHeight="1">
      <c r="A88" s="15">
        <v>81</v>
      </c>
      <c r="B88" s="68" t="s">
        <v>74</v>
      </c>
      <c r="C88" s="12">
        <v>0</v>
      </c>
      <c r="D88" s="22">
        <f t="shared" si="6"/>
        <v>0</v>
      </c>
      <c r="E88" s="13">
        <v>636.44</v>
      </c>
      <c r="F88" s="13">
        <f t="shared" si="7"/>
        <v>661.8976000000001</v>
      </c>
      <c r="G88" s="29">
        <v>1.27</v>
      </c>
      <c r="H88" s="13">
        <f t="shared" si="8"/>
        <v>808.2788</v>
      </c>
      <c r="I88" s="13">
        <f t="shared" si="9"/>
        <v>840.6099520000001</v>
      </c>
      <c r="J88" s="13">
        <f t="shared" si="11"/>
        <v>0</v>
      </c>
      <c r="K88" s="22">
        <f t="shared" si="10"/>
        <v>0</v>
      </c>
    </row>
    <row r="89" spans="1:11" ht="14.25" customHeight="1">
      <c r="A89" s="15">
        <v>82</v>
      </c>
      <c r="B89" s="68" t="s">
        <v>87</v>
      </c>
      <c r="C89" s="12">
        <v>0</v>
      </c>
      <c r="D89" s="22">
        <f t="shared" si="6"/>
        <v>0</v>
      </c>
      <c r="E89" s="13">
        <v>636.44</v>
      </c>
      <c r="F89" s="13">
        <f t="shared" si="7"/>
        <v>661.8976000000001</v>
      </c>
      <c r="G89" s="29">
        <v>1.5</v>
      </c>
      <c r="H89" s="13">
        <f t="shared" si="8"/>
        <v>954.6600000000001</v>
      </c>
      <c r="I89" s="13">
        <f t="shared" si="9"/>
        <v>992.8464000000001</v>
      </c>
      <c r="J89" s="13">
        <f t="shared" si="11"/>
        <v>0</v>
      </c>
      <c r="K89" s="22">
        <f t="shared" si="10"/>
        <v>0</v>
      </c>
    </row>
    <row r="90" spans="1:11" ht="14.25" customHeight="1">
      <c r="A90" s="15">
        <v>83</v>
      </c>
      <c r="B90" s="68" t="s">
        <v>120</v>
      </c>
      <c r="C90" s="12">
        <v>0</v>
      </c>
      <c r="D90" s="22">
        <f t="shared" si="6"/>
        <v>0</v>
      </c>
      <c r="E90" s="13">
        <v>636.44</v>
      </c>
      <c r="F90" s="13">
        <f t="shared" si="7"/>
        <v>661.8976000000001</v>
      </c>
      <c r="G90" s="29">
        <v>1.5</v>
      </c>
      <c r="H90" s="13">
        <f t="shared" si="8"/>
        <v>954.6600000000001</v>
      </c>
      <c r="I90" s="13">
        <f t="shared" si="9"/>
        <v>992.8464000000001</v>
      </c>
      <c r="J90" s="13">
        <f t="shared" si="11"/>
        <v>0</v>
      </c>
      <c r="K90" s="22">
        <f t="shared" si="10"/>
        <v>0</v>
      </c>
    </row>
    <row r="91" spans="1:11" ht="14.25" customHeight="1">
      <c r="A91" s="15">
        <v>84</v>
      </c>
      <c r="B91" s="68" t="s">
        <v>75</v>
      </c>
      <c r="C91" s="12">
        <v>0</v>
      </c>
      <c r="D91" s="22">
        <f t="shared" si="6"/>
        <v>0</v>
      </c>
      <c r="E91" s="13">
        <v>636.44</v>
      </c>
      <c r="F91" s="13">
        <f t="shared" si="7"/>
        <v>661.8976000000001</v>
      </c>
      <c r="G91" s="29">
        <v>2</v>
      </c>
      <c r="H91" s="13">
        <f t="shared" si="8"/>
        <v>1272.88</v>
      </c>
      <c r="I91" s="13">
        <f t="shared" si="9"/>
        <v>1323.7952000000002</v>
      </c>
      <c r="J91" s="13">
        <f t="shared" si="11"/>
        <v>0</v>
      </c>
      <c r="K91" s="22">
        <f t="shared" si="10"/>
        <v>0</v>
      </c>
    </row>
    <row r="92" spans="1:11" ht="14.25" customHeight="1">
      <c r="A92" s="15">
        <v>85</v>
      </c>
      <c r="B92" s="68" t="s">
        <v>121</v>
      </c>
      <c r="C92" s="12">
        <v>1</v>
      </c>
      <c r="D92" s="22">
        <f t="shared" si="6"/>
        <v>0.08333333333333333</v>
      </c>
      <c r="E92" s="13">
        <v>636.44</v>
      </c>
      <c r="F92" s="13">
        <f t="shared" si="7"/>
        <v>661.8976000000001</v>
      </c>
      <c r="G92" s="29">
        <v>1.5</v>
      </c>
      <c r="H92" s="13">
        <f t="shared" si="8"/>
        <v>954.6600000000001</v>
      </c>
      <c r="I92" s="13">
        <f t="shared" si="9"/>
        <v>992.8464000000001</v>
      </c>
      <c r="J92" s="13">
        <f t="shared" si="11"/>
        <v>14.844962999999998</v>
      </c>
      <c r="K92" s="22">
        <f t="shared" si="10"/>
        <v>1</v>
      </c>
    </row>
    <row r="93" spans="1:11" ht="14.25" customHeight="1">
      <c r="A93" s="32">
        <v>86</v>
      </c>
      <c r="B93" s="68" t="s">
        <v>122</v>
      </c>
      <c r="C93" s="12">
        <v>0</v>
      </c>
      <c r="D93" s="22">
        <f t="shared" si="6"/>
        <v>0</v>
      </c>
      <c r="E93" s="13">
        <v>636.44</v>
      </c>
      <c r="F93" s="13">
        <f t="shared" si="7"/>
        <v>661.8976000000001</v>
      </c>
      <c r="G93" s="29">
        <v>1.4</v>
      </c>
      <c r="H93" s="13">
        <f t="shared" si="8"/>
        <v>891.0160000000001</v>
      </c>
      <c r="I93" s="13">
        <f t="shared" si="9"/>
        <v>926.6566400000002</v>
      </c>
      <c r="J93" s="13">
        <f t="shared" si="11"/>
        <v>0</v>
      </c>
      <c r="K93" s="22">
        <f t="shared" si="10"/>
        <v>0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3.125" style="0" customWidth="1"/>
    <col min="2" max="2" width="20.00390625" style="0" customWidth="1"/>
    <col min="4" max="4" width="19.75390625" style="0" customWidth="1"/>
  </cols>
  <sheetData>
    <row r="1" ht="14.25" customHeight="1"/>
    <row r="2" ht="18" customHeight="1">
      <c r="B2" s="64">
        <f>SUM(B3:B89)</f>
        <v>86809619.3</v>
      </c>
    </row>
    <row r="3" spans="1:2" ht="14.25" customHeight="1">
      <c r="A3" s="60" t="s">
        <v>112</v>
      </c>
      <c r="B3" s="64">
        <v>290181</v>
      </c>
    </row>
    <row r="4" spans="1:2" ht="14.25" customHeight="1">
      <c r="A4" s="60" t="s">
        <v>55</v>
      </c>
      <c r="B4" s="64">
        <v>316793.60000000003</v>
      </c>
    </row>
    <row r="5" spans="1:2" s="30" customFormat="1" ht="14.25" customHeight="1">
      <c r="A5" s="60" t="s">
        <v>39</v>
      </c>
      <c r="B5" s="65">
        <v>2597377.2</v>
      </c>
    </row>
    <row r="6" spans="1:2" s="30" customFormat="1" ht="14.25" customHeight="1">
      <c r="A6" s="60" t="s">
        <v>56</v>
      </c>
      <c r="B6" s="65">
        <v>970723.3</v>
      </c>
    </row>
    <row r="7" spans="1:2" s="30" customFormat="1" ht="14.25" customHeight="1">
      <c r="A7" s="60" t="s">
        <v>30</v>
      </c>
      <c r="B7" s="65">
        <v>4703602.8</v>
      </c>
    </row>
    <row r="8" spans="1:2" s="30" customFormat="1" ht="14.25" customHeight="1">
      <c r="A8" s="60" t="s">
        <v>31</v>
      </c>
      <c r="B8" s="65">
        <v>2402437.1999999997</v>
      </c>
    </row>
    <row r="9" spans="1:2" s="30" customFormat="1" ht="14.25" customHeight="1">
      <c r="A9" s="60" t="s">
        <v>113</v>
      </c>
      <c r="B9" s="65">
        <v>881336.7</v>
      </c>
    </row>
    <row r="10" spans="1:2" s="30" customFormat="1" ht="14.25" customHeight="1">
      <c r="A10" s="60" t="s">
        <v>34</v>
      </c>
      <c r="B10" s="65">
        <v>214894.09999999998</v>
      </c>
    </row>
    <row r="11" spans="1:2" s="30" customFormat="1" ht="14.25" customHeight="1">
      <c r="A11" s="60" t="s">
        <v>114</v>
      </c>
      <c r="B11" s="65">
        <v>353156.6</v>
      </c>
    </row>
    <row r="12" spans="1:2" s="30" customFormat="1" ht="14.25" customHeight="1">
      <c r="A12" s="60" t="s">
        <v>21</v>
      </c>
      <c r="B12" s="65">
        <v>276511.8</v>
      </c>
    </row>
    <row r="13" spans="1:2" s="30" customFormat="1" ht="14.25" customHeight="1">
      <c r="A13" s="60" t="s">
        <v>22</v>
      </c>
      <c r="B13" s="65">
        <v>397767.4</v>
      </c>
    </row>
    <row r="14" spans="1:2" s="30" customFormat="1" ht="14.25" customHeight="1">
      <c r="A14" s="60" t="s">
        <v>85</v>
      </c>
      <c r="B14" s="65">
        <v>1278477.9</v>
      </c>
    </row>
    <row r="15" spans="1:2" s="30" customFormat="1" ht="14.25" customHeight="1">
      <c r="A15" s="60" t="s">
        <v>40</v>
      </c>
      <c r="B15" s="65">
        <v>340272.2</v>
      </c>
    </row>
    <row r="16" spans="1:2" s="30" customFormat="1" ht="14.25" customHeight="1">
      <c r="A16" s="60" t="s">
        <v>41</v>
      </c>
      <c r="B16" s="65">
        <v>218459.40000000002</v>
      </c>
    </row>
    <row r="17" spans="1:2" s="30" customFormat="1" ht="14.25" customHeight="1">
      <c r="A17" s="60" t="s">
        <v>67</v>
      </c>
      <c r="B17" s="65">
        <v>956210.5</v>
      </c>
    </row>
    <row r="18" spans="1:2" s="30" customFormat="1" ht="14.25" customHeight="1">
      <c r="A18" s="60" t="s">
        <v>115</v>
      </c>
      <c r="B18" s="65">
        <v>623510.9</v>
      </c>
    </row>
    <row r="19" spans="1:2" s="30" customFormat="1" ht="14.25" customHeight="1">
      <c r="A19" s="60" t="s">
        <v>116</v>
      </c>
      <c r="B19" s="65">
        <v>1340663.2999999998</v>
      </c>
    </row>
    <row r="20" spans="1:2" s="30" customFormat="1" ht="14.25" customHeight="1">
      <c r="A20" s="60" t="s">
        <v>57</v>
      </c>
      <c r="B20" s="65">
        <v>751829.4</v>
      </c>
    </row>
    <row r="21" spans="1:2" s="30" customFormat="1" ht="14.25" customHeight="1">
      <c r="A21" s="60" t="s">
        <v>42</v>
      </c>
      <c r="B21" s="65">
        <v>664709.7000000001</v>
      </c>
    </row>
    <row r="22" spans="1:2" s="30" customFormat="1" ht="14.25" customHeight="1">
      <c r="A22" s="60" t="s">
        <v>58</v>
      </c>
      <c r="B22" s="65">
        <v>448285.3</v>
      </c>
    </row>
    <row r="23" spans="1:2" ht="14.25" customHeight="1">
      <c r="A23" s="60" t="s">
        <v>32</v>
      </c>
      <c r="B23" s="64">
        <v>5100510.100000001</v>
      </c>
    </row>
    <row r="24" spans="1:2" s="30" customFormat="1" ht="14.25" customHeight="1">
      <c r="A24" s="60" t="s">
        <v>117</v>
      </c>
      <c r="B24" s="65">
        <v>584192.4</v>
      </c>
    </row>
    <row r="25" spans="1:2" s="30" customFormat="1" ht="14.25" customHeight="1">
      <c r="A25" s="60" t="s">
        <v>59</v>
      </c>
      <c r="B25" s="65">
        <v>1582948.5</v>
      </c>
    </row>
    <row r="26" spans="1:2" s="30" customFormat="1" ht="14.25" customHeight="1">
      <c r="A26" s="60" t="s">
        <v>66</v>
      </c>
      <c r="B26" s="65">
        <v>896584.4</v>
      </c>
    </row>
    <row r="27" spans="1:2" s="30" customFormat="1" ht="14.25" customHeight="1">
      <c r="A27" s="60" t="s">
        <v>71</v>
      </c>
      <c r="B27" s="65">
        <v>199607.8</v>
      </c>
    </row>
    <row r="28" spans="1:2" s="30" customFormat="1" ht="14.25" customHeight="1">
      <c r="A28" s="60" t="s">
        <v>35</v>
      </c>
      <c r="B28" s="65">
        <v>3408168.9</v>
      </c>
    </row>
    <row r="29" spans="1:2" s="30" customFormat="1" ht="14.25" customHeight="1">
      <c r="A29" s="60" t="s">
        <v>60</v>
      </c>
      <c r="B29" s="65">
        <v>1888873.9</v>
      </c>
    </row>
    <row r="30" spans="1:2" s="30" customFormat="1" ht="14.25" customHeight="1">
      <c r="A30" s="60" t="s">
        <v>47</v>
      </c>
      <c r="B30" s="65">
        <v>1532773.5999999999</v>
      </c>
    </row>
    <row r="31" spans="1:2" s="30" customFormat="1" ht="14.25" customHeight="1">
      <c r="A31" s="60" t="s">
        <v>68</v>
      </c>
      <c r="B31" s="65">
        <v>1152310.3</v>
      </c>
    </row>
    <row r="32" spans="1:2" s="30" customFormat="1" ht="14.25" customHeight="1">
      <c r="A32" s="60" t="s">
        <v>33</v>
      </c>
      <c r="B32" s="65">
        <v>1950558.2</v>
      </c>
    </row>
    <row r="33" spans="1:2" s="30" customFormat="1" ht="14.25" customHeight="1">
      <c r="A33" s="60" t="s">
        <v>69</v>
      </c>
      <c r="B33" s="65">
        <v>780426.7</v>
      </c>
    </row>
    <row r="34" spans="1:2" s="30" customFormat="1" ht="14.25" customHeight="1">
      <c r="A34" s="60" t="s">
        <v>70</v>
      </c>
      <c r="B34" s="65">
        <v>599201</v>
      </c>
    </row>
    <row r="35" spans="1:2" ht="14.25" customHeight="1">
      <c r="A35" s="60" t="s">
        <v>23</v>
      </c>
      <c r="B35" s="64">
        <v>408137.4</v>
      </c>
    </row>
    <row r="36" spans="1:2" s="30" customFormat="1" ht="14.25" customHeight="1">
      <c r="A36" s="60" t="s">
        <v>36</v>
      </c>
      <c r="B36" s="65">
        <v>689280.7000000001</v>
      </c>
    </row>
    <row r="37" spans="1:2" s="30" customFormat="1" ht="14.25" customHeight="1">
      <c r="A37" s="60" t="s">
        <v>4</v>
      </c>
      <c r="B37" s="65">
        <v>545043.6</v>
      </c>
    </row>
    <row r="38" spans="1:2" s="30" customFormat="1" ht="14.25" customHeight="1">
      <c r="A38" s="60" t="s">
        <v>5</v>
      </c>
      <c r="B38" s="65">
        <v>518899.1</v>
      </c>
    </row>
    <row r="39" spans="1:2" s="30" customFormat="1" ht="14.25" customHeight="1">
      <c r="A39" s="60" t="s">
        <v>6</v>
      </c>
      <c r="B39" s="65">
        <v>478871.4</v>
      </c>
    </row>
    <row r="40" spans="1:2" s="30" customFormat="1" ht="14.25" customHeight="1">
      <c r="A40" s="60" t="s">
        <v>37</v>
      </c>
      <c r="B40" s="65">
        <v>1314178.0999999999</v>
      </c>
    </row>
    <row r="41" spans="1:2" s="30" customFormat="1" ht="14.25" customHeight="1">
      <c r="A41" s="60" t="s">
        <v>24</v>
      </c>
      <c r="B41" s="65">
        <v>521263.5</v>
      </c>
    </row>
    <row r="42" spans="1:2" s="30" customFormat="1" ht="14.25" customHeight="1">
      <c r="A42" s="60" t="s">
        <v>7</v>
      </c>
      <c r="B42" s="65">
        <v>931576</v>
      </c>
    </row>
    <row r="43" spans="1:2" ht="14.25" customHeight="1">
      <c r="A43" s="60" t="s">
        <v>8</v>
      </c>
      <c r="B43" s="64">
        <v>380375.9</v>
      </c>
    </row>
    <row r="44" spans="1:2" s="30" customFormat="1" ht="14.25" customHeight="1">
      <c r="A44" s="60" t="s">
        <v>61</v>
      </c>
      <c r="B44" s="65">
        <v>1943042</v>
      </c>
    </row>
    <row r="45" spans="1:2" s="30" customFormat="1" ht="14.25" customHeight="1">
      <c r="A45" s="60" t="s">
        <v>25</v>
      </c>
      <c r="B45" s="65">
        <v>461379.60000000003</v>
      </c>
    </row>
    <row r="46" spans="1:2" s="30" customFormat="1" ht="14.25" customHeight="1">
      <c r="A46" s="60" t="s">
        <v>9</v>
      </c>
      <c r="B46" s="65">
        <v>394498.3</v>
      </c>
    </row>
    <row r="47" spans="1:2" s="30" customFormat="1" ht="14.25" customHeight="1">
      <c r="A47" s="60" t="s">
        <v>62</v>
      </c>
      <c r="B47" s="65">
        <v>1772427.6</v>
      </c>
    </row>
    <row r="48" spans="1:2" s="30" customFormat="1" ht="14.25" customHeight="1">
      <c r="A48" s="60" t="s">
        <v>43</v>
      </c>
      <c r="B48" s="65">
        <v>544274.9</v>
      </c>
    </row>
    <row r="49" spans="1:2" s="30" customFormat="1" ht="14.25" customHeight="1">
      <c r="A49" s="60" t="s">
        <v>10</v>
      </c>
      <c r="B49" s="65">
        <v>224401.59999999998</v>
      </c>
    </row>
    <row r="50" spans="1:2" ht="14.25" customHeight="1">
      <c r="A50" s="60" t="s">
        <v>51</v>
      </c>
      <c r="B50" s="64">
        <v>537633.4</v>
      </c>
    </row>
    <row r="51" spans="1:2" s="30" customFormat="1" ht="14.25" customHeight="1">
      <c r="A51" s="60" t="s">
        <v>11</v>
      </c>
      <c r="B51" s="65">
        <v>495363.10000000003</v>
      </c>
    </row>
    <row r="52" spans="1:2" s="30" customFormat="1" ht="14.25" customHeight="1">
      <c r="A52" s="60" t="s">
        <v>26</v>
      </c>
      <c r="B52" s="65">
        <v>494854.10000000003</v>
      </c>
    </row>
    <row r="53" spans="1:2" s="30" customFormat="1" ht="14.25" customHeight="1">
      <c r="A53" s="60" t="s">
        <v>12</v>
      </c>
      <c r="B53" s="65">
        <v>476826.60000000003</v>
      </c>
    </row>
    <row r="54" spans="1:2" s="30" customFormat="1" ht="14.25" customHeight="1">
      <c r="A54" s="60" t="s">
        <v>72</v>
      </c>
      <c r="B54" s="65">
        <v>75555.40000000001</v>
      </c>
    </row>
    <row r="55" spans="1:2" s="30" customFormat="1" ht="14.25" customHeight="1">
      <c r="A55" s="60" t="s">
        <v>13</v>
      </c>
      <c r="B55" s="65">
        <v>2378105.8000000003</v>
      </c>
    </row>
    <row r="56" spans="1:2" s="30" customFormat="1" ht="14.25" customHeight="1">
      <c r="A56" s="60" t="s">
        <v>27</v>
      </c>
      <c r="B56" s="65">
        <v>382183.8</v>
      </c>
    </row>
    <row r="57" spans="1:2" s="30" customFormat="1" ht="14.25" customHeight="1">
      <c r="A57" s="60" t="s">
        <v>44</v>
      </c>
      <c r="B57" s="65">
        <v>926478.1</v>
      </c>
    </row>
    <row r="58" spans="1:2" s="30" customFormat="1" ht="14.25" customHeight="1">
      <c r="A58" s="60" t="s">
        <v>28</v>
      </c>
      <c r="B58" s="65">
        <v>217455</v>
      </c>
    </row>
    <row r="59" spans="1:2" s="30" customFormat="1" ht="14.25" customHeight="1">
      <c r="A59" s="60" t="s">
        <v>63</v>
      </c>
      <c r="B59" s="65">
        <v>1635513.7999999998</v>
      </c>
    </row>
    <row r="60" spans="1:2" s="30" customFormat="1" ht="14.25" customHeight="1">
      <c r="A60" s="60" t="s">
        <v>64</v>
      </c>
      <c r="B60" s="65">
        <v>1355528</v>
      </c>
    </row>
    <row r="61" spans="1:2" s="30" customFormat="1" ht="14.25" customHeight="1">
      <c r="A61" s="60" t="s">
        <v>45</v>
      </c>
      <c r="B61" s="65">
        <v>1433539.6</v>
      </c>
    </row>
    <row r="62" spans="1:2" s="30" customFormat="1" ht="14.25" customHeight="1">
      <c r="A62" s="60" t="s">
        <v>14</v>
      </c>
      <c r="B62" s="65">
        <v>308110.3</v>
      </c>
    </row>
    <row r="63" spans="1:2" s="30" customFormat="1" ht="14.25" customHeight="1">
      <c r="A63" s="60" t="s">
        <v>46</v>
      </c>
      <c r="B63" s="65">
        <v>564365.1</v>
      </c>
    </row>
    <row r="64" spans="1:2" s="30" customFormat="1" ht="14.25" customHeight="1">
      <c r="A64" s="60" t="s">
        <v>29</v>
      </c>
      <c r="B64" s="65">
        <v>259005.6</v>
      </c>
    </row>
    <row r="65" spans="1:2" ht="14.25" customHeight="1">
      <c r="A65" s="60" t="s">
        <v>38</v>
      </c>
      <c r="B65" s="64">
        <v>2102948.8</v>
      </c>
    </row>
    <row r="66" spans="1:2" s="30" customFormat="1" ht="14.25" customHeight="1">
      <c r="A66" s="60" t="s">
        <v>15</v>
      </c>
      <c r="B66" s="65">
        <v>412944.60000000003</v>
      </c>
    </row>
    <row r="67" spans="1:2" s="30" customFormat="1" ht="14.25" customHeight="1">
      <c r="A67" s="60" t="s">
        <v>48</v>
      </c>
      <c r="B67" s="65">
        <v>1244342.6</v>
      </c>
    </row>
    <row r="68" spans="1:2" s="30" customFormat="1" ht="14.25" customHeight="1">
      <c r="A68" s="60" t="s">
        <v>49</v>
      </c>
      <c r="B68" s="65">
        <v>1170754.6</v>
      </c>
    </row>
    <row r="69" spans="1:2" s="30" customFormat="1" ht="14.25" customHeight="1">
      <c r="A69" s="60" t="s">
        <v>73</v>
      </c>
      <c r="B69" s="65">
        <v>367744.30000000005</v>
      </c>
    </row>
    <row r="70" spans="1:2" s="30" customFormat="1" ht="14.25" customHeight="1">
      <c r="A70" s="60" t="s">
        <v>52</v>
      </c>
      <c r="B70" s="65">
        <v>2044603.1</v>
      </c>
    </row>
    <row r="71" spans="1:2" s="30" customFormat="1" ht="14.25" customHeight="1">
      <c r="A71" s="60" t="s">
        <v>16</v>
      </c>
      <c r="B71" s="65">
        <v>339551.5</v>
      </c>
    </row>
    <row r="72" spans="1:2" ht="14.25" customHeight="1">
      <c r="A72" s="60" t="s">
        <v>17</v>
      </c>
      <c r="B72" s="64">
        <v>432927.7</v>
      </c>
    </row>
    <row r="73" spans="1:2" s="30" customFormat="1" ht="14.25" customHeight="1">
      <c r="A73" s="60" t="s">
        <v>18</v>
      </c>
      <c r="B73" s="65">
        <v>461629.7</v>
      </c>
    </row>
    <row r="74" spans="1:2" s="30" customFormat="1" ht="14.25" customHeight="1">
      <c r="A74" s="60" t="s">
        <v>65</v>
      </c>
      <c r="B74" s="65">
        <v>673999.4</v>
      </c>
    </row>
    <row r="75" spans="1:2" s="30" customFormat="1" ht="14.25" customHeight="1">
      <c r="A75" s="60" t="s">
        <v>19</v>
      </c>
      <c r="B75" s="65">
        <v>479956.2</v>
      </c>
    </row>
    <row r="76" spans="1:2" s="30" customFormat="1" ht="14.25" customHeight="1">
      <c r="A76" s="60" t="s">
        <v>53</v>
      </c>
      <c r="B76" s="65">
        <v>1050579.9</v>
      </c>
    </row>
    <row r="77" spans="1:2" s="30" customFormat="1" ht="14.25" customHeight="1">
      <c r="A77" s="60" t="s">
        <v>50</v>
      </c>
      <c r="B77" s="65">
        <v>528846.5</v>
      </c>
    </row>
    <row r="78" spans="1:2" s="30" customFormat="1" ht="14.25" customHeight="1">
      <c r="A78" s="60" t="s">
        <v>54</v>
      </c>
      <c r="B78" s="65">
        <v>1932065.1</v>
      </c>
    </row>
    <row r="79" spans="1:2" s="30" customFormat="1" ht="14.25" customHeight="1">
      <c r="A79" s="60" t="s">
        <v>20</v>
      </c>
      <c r="B79" s="65">
        <v>417757.19999999995</v>
      </c>
    </row>
    <row r="80" spans="1:2" s="30" customFormat="1" ht="14.25" customHeight="1">
      <c r="A80" s="60" t="s">
        <v>118</v>
      </c>
      <c r="B80" s="65">
        <v>3116604.6</v>
      </c>
    </row>
    <row r="81" spans="1:2" s="30" customFormat="1" ht="14.25" customHeight="1">
      <c r="A81" s="60" t="s">
        <v>119</v>
      </c>
      <c r="B81" s="65">
        <v>1461936.9</v>
      </c>
    </row>
    <row r="82" spans="1:2" s="30" customFormat="1" ht="14.25" customHeight="1">
      <c r="A82" s="60" t="s">
        <v>86</v>
      </c>
      <c r="B82" s="65">
        <v>234414.69999999998</v>
      </c>
    </row>
    <row r="83" spans="1:2" s="30" customFormat="1" ht="14.25" customHeight="1">
      <c r="A83" s="60" t="s">
        <v>74</v>
      </c>
      <c r="B83" s="65">
        <v>127776</v>
      </c>
    </row>
    <row r="84" spans="1:2" s="30" customFormat="1" ht="14.25" customHeight="1">
      <c r="A84" s="60" t="s">
        <v>87</v>
      </c>
      <c r="B84" s="65">
        <v>29769.699999999997</v>
      </c>
    </row>
    <row r="85" spans="1:2" ht="14.25" customHeight="1">
      <c r="A85" s="60" t="s">
        <v>120</v>
      </c>
      <c r="B85" s="64">
        <v>1168271.1</v>
      </c>
    </row>
    <row r="86" spans="1:2" s="30" customFormat="1" ht="14.25" customHeight="1">
      <c r="A86" s="60" t="s">
        <v>75</v>
      </c>
      <c r="B86" s="65">
        <v>49260.8</v>
      </c>
    </row>
    <row r="87" spans="1:2" s="30" customFormat="1" ht="14.25" customHeight="1">
      <c r="A87" s="60" t="s">
        <v>121</v>
      </c>
      <c r="B87" s="65">
        <v>410238.2</v>
      </c>
    </row>
    <row r="88" spans="1:2" s="30" customFormat="1" ht="14.25" customHeight="1">
      <c r="A88" s="60" t="s">
        <v>122</v>
      </c>
      <c r="B88" s="65">
        <v>8219.1</v>
      </c>
    </row>
    <row r="89" spans="1:2" s="30" customFormat="1" ht="23.25" customHeight="1">
      <c r="A89" s="60" t="s">
        <v>88</v>
      </c>
      <c r="B89" s="65">
        <v>4170953.5</v>
      </c>
    </row>
    <row r="90" s="30" customFormat="1" ht="14.25" customHeight="1"/>
    <row r="91" s="30" customFormat="1" ht="14.25" customHeight="1"/>
    <row r="92" s="30" customFormat="1" ht="14.25" customHeight="1"/>
    <row r="93" s="30" customFormat="1" ht="14.25" customHeight="1"/>
    <row r="94" ht="14.25" customHeight="1"/>
    <row r="95" s="30" customFormat="1" ht="14.25" customHeight="1"/>
    <row r="96" s="30" customFormat="1" ht="14.25" customHeight="1"/>
    <row r="97" ht="14.25" customHeight="1"/>
    <row r="98" s="30" customFormat="1" ht="14.25" customHeight="1"/>
  </sheetData>
  <sheetProtection/>
  <printOptions/>
  <pageMargins left="0.98" right="0.59" top="0.79" bottom="0.79" header="0.51" footer="0.51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Карасева Ольга</dc:creator>
  <cp:keywords/>
  <dc:description/>
  <cp:lastModifiedBy>OdnovorovaIG</cp:lastModifiedBy>
  <cp:lastPrinted>2017-08-01T16:47:45Z</cp:lastPrinted>
  <dcterms:created xsi:type="dcterms:W3CDTF">2014-03-17T05:33:05Z</dcterms:created>
  <dcterms:modified xsi:type="dcterms:W3CDTF">2017-08-02T08:43:47Z</dcterms:modified>
  <cp:category/>
  <cp:version/>
  <cp:contentType/>
  <cp:contentStatus/>
</cp:coreProperties>
</file>